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6" activeTab="0"/>
  </bookViews>
  <sheets>
    <sheet name="KM2" sheetId="1" r:id="rId1"/>
    <sheet name="Tabell3" sheetId="2" r:id="rId2"/>
  </sheets>
  <definedNames/>
  <calcPr fullCalcOnLoad="1"/>
</workbook>
</file>

<file path=xl/sharedStrings.xml><?xml version="1.0" encoding="utf-8"?>
<sst xmlns="http://schemas.openxmlformats.org/spreadsheetml/2006/main" count="134" uniqueCount="125">
  <si>
    <t>MSCC KM3 2012 -Minnesberg 5:e augusti</t>
  </si>
  <si>
    <t>Startnummer</t>
  </si>
  <si>
    <t>Förnamn</t>
  </si>
  <si>
    <t>Efternamn</t>
  </si>
  <si>
    <t>Bil</t>
  </si>
  <si>
    <t>Start Omg 1</t>
  </si>
  <si>
    <t>Koner 1</t>
  </si>
  <si>
    <t>Mål 1</t>
  </si>
  <si>
    <t>Start Omg 2</t>
  </si>
  <si>
    <t>Koner 2</t>
  </si>
  <si>
    <t>Mål 2</t>
  </si>
  <si>
    <t>Start Omg 3</t>
  </si>
  <si>
    <t>Koner 3</t>
  </si>
  <si>
    <t>Mål 3</t>
  </si>
  <si>
    <t>Start Omg 4</t>
  </si>
  <si>
    <t>Koner 4</t>
  </si>
  <si>
    <t>Mål 4</t>
  </si>
  <si>
    <t>Start Omg 5</t>
  </si>
  <si>
    <t>Koner 5</t>
  </si>
  <si>
    <t>Mål 5</t>
  </si>
  <si>
    <t>Start Omg 6</t>
  </si>
  <si>
    <t>Koner 6</t>
  </si>
  <si>
    <t>Mål 6</t>
  </si>
  <si>
    <t>Start Omg 7</t>
  </si>
  <si>
    <t>Koner 7</t>
  </si>
  <si>
    <t>Mål 7</t>
  </si>
  <si>
    <t>Start Omg 8</t>
  </si>
  <si>
    <t>Koner 8</t>
  </si>
  <si>
    <t>Mål 8</t>
  </si>
  <si>
    <t>Start Omg 9</t>
  </si>
  <si>
    <t>Koner 9</t>
  </si>
  <si>
    <t>Mål 9</t>
  </si>
  <si>
    <t>Start Omg 10</t>
  </si>
  <si>
    <t>Koner 10</t>
  </si>
  <si>
    <t>Mål 10</t>
  </si>
  <si>
    <t>Start Omg 11</t>
  </si>
  <si>
    <t>Koner 11</t>
  </si>
  <si>
    <t>Mål 11</t>
  </si>
  <si>
    <t>Start Omg 12</t>
  </si>
  <si>
    <t>Koner 12</t>
  </si>
  <si>
    <t>Mål 12</t>
  </si>
  <si>
    <t>Bäst</t>
  </si>
  <si>
    <t>Plac</t>
  </si>
  <si>
    <t>Roadsport A</t>
  </si>
  <si>
    <t>Magnus</t>
  </si>
  <si>
    <t>Mårtenson</t>
  </si>
  <si>
    <t>Morty 7</t>
  </si>
  <si>
    <t>Ove</t>
  </si>
  <si>
    <t>Schaar</t>
  </si>
  <si>
    <t>OHD 7</t>
  </si>
  <si>
    <t>Per</t>
  </si>
  <si>
    <t>Löveryd</t>
  </si>
  <si>
    <t>Dax Rush 998 cc Yamaha r1</t>
  </si>
  <si>
    <t>Jan-Erling</t>
  </si>
  <si>
    <t>Rydquist</t>
  </si>
  <si>
    <t>Jeguar</t>
  </si>
  <si>
    <t>Patrik</t>
  </si>
  <si>
    <t>Rydh</t>
  </si>
  <si>
    <t>Caterham7 Supersport</t>
  </si>
  <si>
    <t>DNF</t>
  </si>
  <si>
    <t>Bengt</t>
  </si>
  <si>
    <t>Metz</t>
  </si>
  <si>
    <t>Caterham Superlight</t>
  </si>
  <si>
    <t>Peter</t>
  </si>
  <si>
    <t>Öfverman</t>
  </si>
  <si>
    <t>Westfield SEiW</t>
  </si>
  <si>
    <t>Joakim</t>
  </si>
  <si>
    <t>Seven Fireblade</t>
  </si>
  <si>
    <t>Roadsport B</t>
  </si>
  <si>
    <t>Hans</t>
  </si>
  <si>
    <t>Aulin</t>
  </si>
  <si>
    <t>Lotus Elise S1</t>
  </si>
  <si>
    <t>Niklas</t>
  </si>
  <si>
    <t>Mårtensson</t>
  </si>
  <si>
    <t>Porsche 944 Turbo</t>
  </si>
  <si>
    <t>Rolf</t>
  </si>
  <si>
    <t>Dawidzon</t>
  </si>
  <si>
    <t>MG GTS</t>
  </si>
  <si>
    <t>Roadsport C</t>
  </si>
  <si>
    <t>Pierre</t>
  </si>
  <si>
    <t>Pettersson</t>
  </si>
  <si>
    <t>Toyota MR2</t>
  </si>
  <si>
    <t>Bjarne</t>
  </si>
  <si>
    <t>Christiansen</t>
  </si>
  <si>
    <t>Max</t>
  </si>
  <si>
    <t>Dymling</t>
  </si>
  <si>
    <t>Mazda MX-5</t>
  </si>
  <si>
    <t>Leif</t>
  </si>
  <si>
    <t>Johnsson</t>
  </si>
  <si>
    <t>Renault Alpine A310</t>
  </si>
  <si>
    <t>Edvin</t>
  </si>
  <si>
    <t>Persson</t>
  </si>
  <si>
    <t>Porsche 944</t>
  </si>
  <si>
    <t>P-O</t>
  </si>
  <si>
    <t>Håkansson</t>
  </si>
  <si>
    <t>Ohlsson</t>
  </si>
  <si>
    <t>Fredrik</t>
  </si>
  <si>
    <t>Olsson</t>
  </si>
  <si>
    <t>Pontiac Fiero</t>
  </si>
  <si>
    <t>Tord</t>
  </si>
  <si>
    <t>Andersson</t>
  </si>
  <si>
    <t>Mazda Miata</t>
  </si>
  <si>
    <t>Håkan</t>
  </si>
  <si>
    <t>Jönsson</t>
  </si>
  <si>
    <t>RS</t>
  </si>
  <si>
    <t>Anders</t>
  </si>
  <si>
    <t>Paulsson</t>
  </si>
  <si>
    <t>Royale RP 37 TS</t>
  </si>
  <si>
    <t>Robert</t>
  </si>
  <si>
    <t>Malmström</t>
  </si>
  <si>
    <t>Ginetta G20</t>
  </si>
  <si>
    <t>Historic I</t>
  </si>
  <si>
    <t>Broberg</t>
  </si>
  <si>
    <t>Lotus Elan S1</t>
  </si>
  <si>
    <t>Molin</t>
  </si>
  <si>
    <t>Austin Healey Frogeye</t>
  </si>
  <si>
    <t>Ekegren</t>
  </si>
  <si>
    <t>Lotus Elan</t>
  </si>
  <si>
    <t>Historic II</t>
  </si>
  <si>
    <t>Thomas</t>
  </si>
  <si>
    <t>Nilsson</t>
  </si>
  <si>
    <t>Porsche 911 T/RS</t>
  </si>
  <si>
    <t>Sune</t>
  </si>
  <si>
    <t>Malmros</t>
  </si>
  <si>
    <t>Opel GT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</si>
</sst>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H:MM:SS.000"/>
    <numFmt numFmtId="167" formatCode="[HH]:MM:SS.00"/>
  </numFmts>
  <fonts count="6">
    <font>
      <sz val="1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6" fontId="1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right"/>
    </xf>
    <xf numFmtId="164" fontId="0" fillId="0" borderId="3" xfId="0" applyBorder="1" applyAlignment="1">
      <alignment horizontal="right"/>
    </xf>
    <xf numFmtId="164" fontId="0" fillId="0" borderId="3" xfId="0" applyBorder="1" applyAlignment="1">
      <alignment/>
    </xf>
    <xf numFmtId="164" fontId="4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4" xfId="0" applyFill="1" applyBorder="1" applyAlignment="1">
      <alignment horizontal="right"/>
    </xf>
    <xf numFmtId="164" fontId="0" fillId="0" borderId="4" xfId="0" applyFont="1" applyBorder="1" applyAlignment="1">
      <alignment/>
    </xf>
    <xf numFmtId="166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4" fontId="0" fillId="0" borderId="4" xfId="0" applyBorder="1" applyAlignment="1">
      <alignment horizontal="right"/>
    </xf>
    <xf numFmtId="164" fontId="5" fillId="0" borderId="4" xfId="0" applyFon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workbookViewId="0" topLeftCell="A2">
      <pane xSplit="5452" ySplit="1110" topLeftCell="AJ54" activePane="bottomRight" state="split"/>
      <selection pane="topLeft" activeCell="A2" sqref="A2"/>
      <selection pane="topRight" activeCell="AJ2" sqref="AJ2"/>
      <selection pane="bottomLeft" activeCell="A54" sqref="A54"/>
      <selection pane="bottomRight" activeCell="AO66" sqref="AO66"/>
    </sheetView>
  </sheetViews>
  <sheetFormatPr defaultColWidth="9.140625" defaultRowHeight="12.75"/>
  <cols>
    <col min="1" max="1" width="12.28125" style="1" customWidth="1"/>
    <col min="2" max="2" width="9.57421875" style="0" customWidth="1"/>
    <col min="3" max="3" width="11.28125" style="0" customWidth="1"/>
    <col min="4" max="4" width="19.28125" style="0" customWidth="1"/>
    <col min="5" max="5" width="11.7109375" style="2" customWidth="1"/>
    <col min="6" max="6" width="7.57421875" style="3" customWidth="1"/>
    <col min="7" max="7" width="11.7109375" style="2" customWidth="1"/>
    <col min="8" max="8" width="11.7109375" style="0" customWidth="1"/>
    <col min="9" max="9" width="7.57421875" style="4" customWidth="1"/>
    <col min="10" max="10" width="11.7109375" style="0" customWidth="1"/>
    <col min="11" max="11" width="11.7109375" style="2" customWidth="1"/>
    <col min="12" max="12" width="7.57421875" style="3" customWidth="1"/>
    <col min="13" max="13" width="11.7109375" style="2" customWidth="1"/>
    <col min="14" max="14" width="11.7109375" style="0" customWidth="1"/>
    <col min="15" max="15" width="7.57421875" style="4" customWidth="1"/>
    <col min="16" max="16" width="11.7109375" style="0" customWidth="1"/>
    <col min="17" max="17" width="11.7109375" style="2" customWidth="1"/>
    <col min="18" max="18" width="7.57421875" style="3" customWidth="1"/>
    <col min="19" max="19" width="11.7109375" style="2" customWidth="1"/>
    <col min="20" max="20" width="11.7109375" style="0" customWidth="1"/>
    <col min="21" max="21" width="7.57421875" style="4" customWidth="1"/>
    <col min="22" max="22" width="11.7109375" style="0" customWidth="1"/>
    <col min="23" max="23" width="11.7109375" style="2" customWidth="1"/>
    <col min="24" max="24" width="7.57421875" style="3" customWidth="1"/>
    <col min="25" max="25" width="11.7109375" style="2" customWidth="1"/>
    <col min="26" max="26" width="11.7109375" style="5" customWidth="1"/>
    <col min="27" max="27" width="7.57421875" style="6" customWidth="1"/>
    <col min="28" max="28" width="11.7109375" style="5" customWidth="1"/>
    <col min="29" max="29" width="11.7109375" style="2" customWidth="1"/>
    <col min="30" max="30" width="7.57421875" style="3" customWidth="1"/>
    <col min="31" max="31" width="11.7109375" style="2" customWidth="1"/>
    <col min="32" max="32" width="11.7109375" style="5" customWidth="1"/>
    <col min="33" max="33" width="7.57421875" style="6" customWidth="1"/>
    <col min="34" max="34" width="11.7109375" style="5" customWidth="1"/>
    <col min="35" max="35" width="11.7109375" style="2" customWidth="1"/>
    <col min="36" max="36" width="7.57421875" style="3" customWidth="1"/>
    <col min="37" max="37" width="11.7109375" style="2" customWidth="1"/>
    <col min="38" max="38" width="11.7109375" style="5" customWidth="1"/>
    <col min="39" max="39" width="7.57421875" style="6" customWidth="1"/>
    <col min="40" max="40" width="11.7109375" style="5" customWidth="1"/>
    <col min="41" max="41" width="14.00390625" style="7" customWidth="1"/>
    <col min="42" max="42" width="9.7109375" style="1" customWidth="1"/>
    <col min="43" max="43" width="8.8515625" style="0" customWidth="1"/>
    <col min="44" max="44" width="10.7109375" style="0" customWidth="1"/>
    <col min="45" max="16384" width="8.8515625" style="0" customWidth="1"/>
  </cols>
  <sheetData>
    <row r="1" spans="1:3" ht="16.5">
      <c r="A1" s="8" t="s">
        <v>0</v>
      </c>
      <c r="C1" s="8"/>
    </row>
    <row r="3" spans="1:42" s="13" customFormat="1" ht="13.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1" t="s">
        <v>7</v>
      </c>
      <c r="H3" s="13" t="s">
        <v>8</v>
      </c>
      <c r="I3" s="14" t="s">
        <v>9</v>
      </c>
      <c r="J3" s="13" t="s">
        <v>10</v>
      </c>
      <c r="K3" s="11" t="s">
        <v>11</v>
      </c>
      <c r="L3" s="12" t="s">
        <v>12</v>
      </c>
      <c r="M3" s="11" t="s">
        <v>13</v>
      </c>
      <c r="N3" s="13" t="s">
        <v>14</v>
      </c>
      <c r="O3" s="14" t="s">
        <v>15</v>
      </c>
      <c r="P3" s="13" t="s">
        <v>16</v>
      </c>
      <c r="Q3" s="11" t="s">
        <v>17</v>
      </c>
      <c r="R3" s="12" t="s">
        <v>18</v>
      </c>
      <c r="S3" s="11" t="s">
        <v>19</v>
      </c>
      <c r="T3" s="13" t="s">
        <v>20</v>
      </c>
      <c r="U3" s="14" t="s">
        <v>21</v>
      </c>
      <c r="V3" s="13" t="s">
        <v>22</v>
      </c>
      <c r="W3" s="11" t="s">
        <v>23</v>
      </c>
      <c r="X3" s="12" t="s">
        <v>24</v>
      </c>
      <c r="Y3" s="11" t="s">
        <v>25</v>
      </c>
      <c r="Z3" s="15" t="s">
        <v>26</v>
      </c>
      <c r="AA3" s="16" t="s">
        <v>27</v>
      </c>
      <c r="AB3" s="15" t="s">
        <v>28</v>
      </c>
      <c r="AC3" s="11" t="s">
        <v>29</v>
      </c>
      <c r="AD3" s="12" t="s">
        <v>30</v>
      </c>
      <c r="AE3" s="11" t="s">
        <v>31</v>
      </c>
      <c r="AF3" s="15" t="s">
        <v>32</v>
      </c>
      <c r="AG3" s="16" t="s">
        <v>33</v>
      </c>
      <c r="AH3" s="15" t="s">
        <v>34</v>
      </c>
      <c r="AI3" s="11" t="s">
        <v>35</v>
      </c>
      <c r="AJ3" s="12" t="s">
        <v>36</v>
      </c>
      <c r="AK3" s="11" t="s">
        <v>37</v>
      </c>
      <c r="AL3" s="15" t="s">
        <v>38</v>
      </c>
      <c r="AM3" s="16" t="s">
        <v>39</v>
      </c>
      <c r="AN3" s="15" t="s">
        <v>40</v>
      </c>
      <c r="AO3" s="7" t="s">
        <v>41</v>
      </c>
      <c r="AP3" s="17" t="s">
        <v>42</v>
      </c>
    </row>
    <row r="4" spans="1:41" ht="13.5">
      <c r="A4" s="18"/>
      <c r="B4" s="19"/>
      <c r="C4" s="19"/>
      <c r="D4" s="19"/>
      <c r="F4" s="2"/>
      <c r="I4"/>
      <c r="L4" s="2"/>
      <c r="O4"/>
      <c r="R4" s="2"/>
      <c r="U4"/>
      <c r="X4" s="2"/>
      <c r="AA4" s="5"/>
      <c r="AD4" s="2"/>
      <c r="AG4" s="5"/>
      <c r="AJ4" s="2"/>
      <c r="AM4" s="5"/>
      <c r="AO4"/>
    </row>
    <row r="5" spans="1:42" s="13" customFormat="1" ht="13.5">
      <c r="A5" s="20" t="s">
        <v>43</v>
      </c>
      <c r="B5" s="21"/>
      <c r="C5" s="21"/>
      <c r="D5" s="21"/>
      <c r="E5" s="2"/>
      <c r="F5" s="2"/>
      <c r="G5" s="2"/>
      <c r="H5"/>
      <c r="I5"/>
      <c r="J5"/>
      <c r="K5" s="2"/>
      <c r="L5" s="2"/>
      <c r="M5" s="2"/>
      <c r="N5"/>
      <c r="O5"/>
      <c r="P5"/>
      <c r="Q5" s="2"/>
      <c r="R5" s="2"/>
      <c r="S5" s="2"/>
      <c r="T5"/>
      <c r="U5"/>
      <c r="V5"/>
      <c r="W5" s="2"/>
      <c r="X5" s="2"/>
      <c r="Y5" s="2"/>
      <c r="Z5" s="5"/>
      <c r="AA5" s="5"/>
      <c r="AB5" s="5"/>
      <c r="AC5" s="2"/>
      <c r="AD5" s="2"/>
      <c r="AE5" s="2"/>
      <c r="AF5" s="5"/>
      <c r="AG5" s="5"/>
      <c r="AH5" s="5"/>
      <c r="AI5" s="2"/>
      <c r="AJ5" s="2"/>
      <c r="AK5" s="2"/>
      <c r="AL5" s="5"/>
      <c r="AM5" s="5"/>
      <c r="AN5" s="5"/>
      <c r="AO5"/>
      <c r="AP5" s="1"/>
    </row>
    <row r="6" spans="1:40" ht="13.5">
      <c r="A6" s="22">
        <v>5</v>
      </c>
      <c r="B6" s="23" t="s">
        <v>44</v>
      </c>
      <c r="C6" s="23" t="s">
        <v>45</v>
      </c>
      <c r="D6" s="23" t="s">
        <v>46</v>
      </c>
      <c r="E6" s="24">
        <v>0.399791875</v>
      </c>
      <c r="F6" s="25">
        <v>1</v>
      </c>
      <c r="G6" s="24">
        <v>0.40010650462962966</v>
      </c>
      <c r="H6" s="26">
        <v>0.42125949074074076</v>
      </c>
      <c r="I6" s="27">
        <v>0</v>
      </c>
      <c r="J6" s="26">
        <v>0.42156891203703706</v>
      </c>
      <c r="K6" s="24">
        <v>0.44332502314814815</v>
      </c>
      <c r="L6" s="25">
        <v>2</v>
      </c>
      <c r="M6" s="24">
        <v>0.4436936111111111</v>
      </c>
      <c r="N6" s="26">
        <v>0.46178443287037035</v>
      </c>
      <c r="O6" s="27">
        <v>1</v>
      </c>
      <c r="P6" s="26">
        <v>0.4620873263888889</v>
      </c>
      <c r="Q6" s="24">
        <v>0.479806087962963</v>
      </c>
      <c r="R6" s="25">
        <v>0</v>
      </c>
      <c r="S6" s="24">
        <v>0.48012983796296294</v>
      </c>
      <c r="T6" s="26">
        <v>0.5442212847222222</v>
      </c>
      <c r="U6" s="27">
        <v>0</v>
      </c>
      <c r="V6" s="26">
        <v>0.5445421527777777</v>
      </c>
      <c r="W6" s="24">
        <v>0.5616367245370371</v>
      </c>
      <c r="X6" s="25">
        <v>0</v>
      </c>
      <c r="Y6" s="24">
        <v>0.561959525462963</v>
      </c>
      <c r="Z6" s="28">
        <v>0.5785235763888888</v>
      </c>
      <c r="AA6" s="29">
        <v>0</v>
      </c>
      <c r="AB6" s="28">
        <v>0.5788310069444444</v>
      </c>
      <c r="AC6" s="24">
        <v>0.5991656828703704</v>
      </c>
      <c r="AD6" s="25">
        <v>1</v>
      </c>
      <c r="AE6" s="24">
        <v>0.5994994560185185</v>
      </c>
      <c r="AF6" s="28">
        <v>0</v>
      </c>
      <c r="AG6" s="29">
        <v>0</v>
      </c>
      <c r="AH6" s="28">
        <v>0</v>
      </c>
      <c r="AI6" s="24">
        <v>0</v>
      </c>
      <c r="AJ6" s="25">
        <v>0</v>
      </c>
      <c r="AK6" s="24">
        <v>0</v>
      </c>
      <c r="AL6" s="28">
        <v>0</v>
      </c>
      <c r="AM6" s="29">
        <v>0</v>
      </c>
      <c r="AN6" s="28">
        <v>0</v>
      </c>
    </row>
    <row r="7" spans="1:47" s="13" customFormat="1" ht="13.5">
      <c r="A7"/>
      <c r="B7"/>
      <c r="C7"/>
      <c r="D7"/>
      <c r="E7" s="30"/>
      <c r="F7" s="12"/>
      <c r="G7" s="30">
        <f>G6-E6+(TIME(0,0,F6)*5)</f>
        <v>0.00037250000000000727</v>
      </c>
      <c r="H7" s="31"/>
      <c r="I7" s="14"/>
      <c r="J7" s="31">
        <f>J6-H6+(TIME(0,0,I6)*5)</f>
        <v>0.0003094212962962972</v>
      </c>
      <c r="K7" s="30"/>
      <c r="L7" s="12"/>
      <c r="M7" s="30">
        <f>M6-K6+(TIME(0,0,L6)*5)</f>
        <v>0.00048432870370370367</v>
      </c>
      <c r="N7" s="31"/>
      <c r="O7" s="14"/>
      <c r="P7" s="31">
        <f>P6-N6+(TIME(0,0,O6)*5)</f>
        <v>0.00036076388888890254</v>
      </c>
      <c r="Q7" s="30"/>
      <c r="R7" s="12"/>
      <c r="S7" s="30">
        <f>S6-Q6+(TIME(0,0,R6)*5)</f>
        <v>0.000323749999999956</v>
      </c>
      <c r="T7" s="31"/>
      <c r="U7" s="14"/>
      <c r="V7" s="31">
        <f>V6-T6+(TIME(0,0,U6)*5)</f>
        <v>0.0003208680555555343</v>
      </c>
      <c r="W7" s="30"/>
      <c r="X7" s="12"/>
      <c r="Y7" s="30">
        <f>Y6-W6+(TIME(0,0,X6)*5)</f>
        <v>0.000322800925925959</v>
      </c>
      <c r="Z7" s="32"/>
      <c r="AA7" s="16"/>
      <c r="AB7" s="32">
        <f>AB6-Z6+(TIME(0,0,AA6)*5)</f>
        <v>0.00030743055555559895</v>
      </c>
      <c r="AC7" s="30"/>
      <c r="AD7" s="12"/>
      <c r="AE7" s="30">
        <f>AE6-AC6+(TIME(0,0,AD6)*5)</f>
        <v>0.0003916435185184569</v>
      </c>
      <c r="AF7" s="32"/>
      <c r="AG7" s="16"/>
      <c r="AH7" s="32">
        <f>AH6-AF6+(TIME(0,0,AG6)*5)</f>
        <v>0</v>
      </c>
      <c r="AI7" s="30"/>
      <c r="AJ7" s="12"/>
      <c r="AK7" s="30">
        <f>AK6-AI6+(TIME(0,0,AJ6)*5)</f>
        <v>0</v>
      </c>
      <c r="AL7" s="32"/>
      <c r="AM7" s="16"/>
      <c r="AN7" s="32">
        <f>AN6-AL6+(TIME(0,0,AM6)*5)</f>
        <v>0</v>
      </c>
      <c r="AO7" s="7">
        <f>IF(MIN(G7:AN7)&gt;0,MIN(G7:AN7),IF(SMALL(G7:AN7,MIN(COUNTIF(G7:AN7,0)+1,COUNT(G7:AN7)))&gt;0,SMALL(G7:AN7,COUNTIF(G7:AN7,0)+1),"Ingen tid"))</f>
        <v>0.00030743055555559895</v>
      </c>
      <c r="AP7" s="17">
        <f ca="1">IF(ISERROR(RANK(AO7,INDIRECT(CONCATENATE("AO",MATCH("Roadsport A",$A$1:$A$998,0),":AO",MATCH("Roadsport B",$A$1:$A$998,0))),1)),"Oplacerad",RANK(AO7,INDIRECT(CONCATENATE("AO",MATCH("Roadsport A",$A$1:$A$998,0),":AO",MATCH("Roadsport B",$A$1:$A$998,0))),1))</f>
        <v>2</v>
      </c>
      <c r="AQ7"/>
      <c r="AR7"/>
      <c r="AS7"/>
      <c r="AT7"/>
      <c r="AU7"/>
    </row>
    <row r="8" spans="1:40" ht="13.5">
      <c r="A8" s="33">
        <v>10</v>
      </c>
      <c r="B8" s="23" t="s">
        <v>47</v>
      </c>
      <c r="C8" s="23" t="s">
        <v>48</v>
      </c>
      <c r="D8" s="23" t="s">
        <v>49</v>
      </c>
      <c r="E8" s="24">
        <v>0</v>
      </c>
      <c r="F8" s="25">
        <v>0</v>
      </c>
      <c r="G8" s="24">
        <v>0</v>
      </c>
      <c r="H8" s="26">
        <v>0</v>
      </c>
      <c r="I8" s="27">
        <v>0</v>
      </c>
      <c r="J8" s="26">
        <v>0</v>
      </c>
      <c r="K8" s="24">
        <v>0</v>
      </c>
      <c r="L8" s="25">
        <v>0</v>
      </c>
      <c r="M8" s="24">
        <v>0</v>
      </c>
      <c r="N8" s="26">
        <v>0</v>
      </c>
      <c r="O8" s="27">
        <v>0</v>
      </c>
      <c r="P8" s="26">
        <v>0</v>
      </c>
      <c r="Q8" s="24">
        <v>0</v>
      </c>
      <c r="R8" s="25">
        <v>0</v>
      </c>
      <c r="S8" s="24">
        <v>0</v>
      </c>
      <c r="T8" s="26">
        <v>0</v>
      </c>
      <c r="U8" s="27">
        <v>0</v>
      </c>
      <c r="V8" s="26">
        <v>0</v>
      </c>
      <c r="W8" s="24">
        <v>0</v>
      </c>
      <c r="X8" s="25">
        <v>0</v>
      </c>
      <c r="Y8" s="24">
        <v>0</v>
      </c>
      <c r="Z8" s="28">
        <v>0</v>
      </c>
      <c r="AA8" s="29">
        <v>0</v>
      </c>
      <c r="AB8" s="28">
        <v>0</v>
      </c>
      <c r="AC8" s="24">
        <v>0</v>
      </c>
      <c r="AD8" s="25">
        <v>0</v>
      </c>
      <c r="AE8" s="24">
        <v>0</v>
      </c>
      <c r="AF8" s="28">
        <v>0</v>
      </c>
      <c r="AG8" s="29">
        <v>0</v>
      </c>
      <c r="AH8" s="28">
        <v>0</v>
      </c>
      <c r="AI8" s="24">
        <v>0</v>
      </c>
      <c r="AJ8" s="25">
        <v>0</v>
      </c>
      <c r="AK8" s="24">
        <v>0</v>
      </c>
      <c r="AL8" s="28">
        <v>0</v>
      </c>
      <c r="AM8" s="29">
        <v>0</v>
      </c>
      <c r="AN8" s="28">
        <v>0</v>
      </c>
    </row>
    <row r="9" spans="1:47" s="13" customFormat="1" ht="13.5">
      <c r="A9"/>
      <c r="B9"/>
      <c r="C9"/>
      <c r="D9"/>
      <c r="E9" s="30"/>
      <c r="F9" s="12"/>
      <c r="G9" s="30">
        <f>G8-E8+(TIME(0,0,F8)*5)</f>
        <v>0</v>
      </c>
      <c r="H9" s="31"/>
      <c r="I9" s="14"/>
      <c r="J9" s="31">
        <f>J8-H8+(TIME(0,0,I8)*5)</f>
        <v>0</v>
      </c>
      <c r="K9" s="30"/>
      <c r="L9" s="12"/>
      <c r="M9" s="30">
        <f>M8-K8+(TIME(0,0,L8)*5)</f>
        <v>0</v>
      </c>
      <c r="N9" s="31"/>
      <c r="O9" s="14"/>
      <c r="P9" s="31">
        <f>P8-N8+(TIME(0,0,O8)*5)</f>
        <v>0</v>
      </c>
      <c r="Q9" s="30"/>
      <c r="R9" s="12"/>
      <c r="S9" s="30">
        <f>S8-Q8+(TIME(0,0,R8)*5)</f>
        <v>0</v>
      </c>
      <c r="T9" s="31"/>
      <c r="U9" s="14"/>
      <c r="V9" s="31">
        <f>V8-T8+(TIME(0,0,U8)*5)</f>
        <v>0</v>
      </c>
      <c r="W9" s="30"/>
      <c r="X9" s="12"/>
      <c r="Y9" s="30">
        <f>Y8-W8+(TIME(0,0,X8)*5)</f>
        <v>0</v>
      </c>
      <c r="Z9" s="32"/>
      <c r="AA9" s="16"/>
      <c r="AB9" s="32">
        <f>AB8-Z8+(TIME(0,0,AA8)*5)</f>
        <v>0</v>
      </c>
      <c r="AC9" s="30"/>
      <c r="AD9" s="12"/>
      <c r="AE9" s="30">
        <f>AE8-AC8+(TIME(0,0,AD8)*5)</f>
        <v>0</v>
      </c>
      <c r="AF9" s="32"/>
      <c r="AG9" s="16"/>
      <c r="AH9" s="32">
        <f>AH8-AF8+(TIME(0,0,AG8)*5)</f>
        <v>0</v>
      </c>
      <c r="AI9" s="30"/>
      <c r="AJ9" s="12"/>
      <c r="AK9" s="30">
        <f>AK8-AI8+(TIME(0,0,AJ8)*5)</f>
        <v>0</v>
      </c>
      <c r="AL9" s="32"/>
      <c r="AM9" s="16"/>
      <c r="AN9" s="32">
        <f>AN8-AL8+(TIME(0,0,AM8)*5)</f>
        <v>0</v>
      </c>
      <c r="AO9" s="7" t="str">
        <f>IF(MIN(G9:AN9)&gt;0,MIN(G9:AN9),IF(SMALL(G9:AN9,MIN(COUNTIF(G9:AN9,0)+1,COUNT(G9:AN9)))&gt;0,SMALL(G9:AN9,COUNTIF(G9:AN9,0)+1),"Ingen tid"))</f>
        <v>Ingen tid</v>
      </c>
      <c r="AP9" s="17" t="str">
        <f ca="1">IF(ISERROR(RANK(AO9,INDIRECT(CONCATENATE("AO",MATCH("Roadsport A",$A$1:$A$998,0),":AO",MATCH("Roadsport B",$A$1:$A$998,0))),1)),"Oplacerad",RANK(AO9,INDIRECT(CONCATENATE("AO",MATCH("Roadsport A",$A$1:$A$998,0),":AO",MATCH("Roadsport B",$A$1:$A$998,0))),1))</f>
        <v>Oplacerad</v>
      </c>
      <c r="AQ9"/>
      <c r="AR9"/>
      <c r="AS9"/>
      <c r="AT9"/>
      <c r="AU9"/>
    </row>
    <row r="10" spans="1:40" ht="13.5">
      <c r="A10" s="33">
        <v>36</v>
      </c>
      <c r="B10" s="23" t="s">
        <v>50</v>
      </c>
      <c r="C10" s="23" t="s">
        <v>51</v>
      </c>
      <c r="D10" s="34" t="s">
        <v>52</v>
      </c>
      <c r="E10" s="24">
        <v>0</v>
      </c>
      <c r="F10" s="25">
        <v>0</v>
      </c>
      <c r="G10" s="24">
        <v>0</v>
      </c>
      <c r="H10" s="26">
        <v>0</v>
      </c>
      <c r="I10" s="27">
        <v>0</v>
      </c>
      <c r="J10" s="26">
        <v>0</v>
      </c>
      <c r="K10" s="24">
        <v>0</v>
      </c>
      <c r="L10" s="25">
        <v>0</v>
      </c>
      <c r="M10" s="24">
        <v>0</v>
      </c>
      <c r="N10" s="26">
        <v>0</v>
      </c>
      <c r="O10" s="27">
        <v>0</v>
      </c>
      <c r="P10" s="26">
        <v>0</v>
      </c>
      <c r="Q10" s="24">
        <v>0</v>
      </c>
      <c r="R10" s="25">
        <v>0</v>
      </c>
      <c r="S10" s="24">
        <v>0</v>
      </c>
      <c r="T10" s="26">
        <v>0</v>
      </c>
      <c r="U10" s="27">
        <v>0</v>
      </c>
      <c r="V10" s="26">
        <v>0</v>
      </c>
      <c r="W10" s="24">
        <v>0</v>
      </c>
      <c r="X10" s="25">
        <v>0</v>
      </c>
      <c r="Y10" s="24">
        <v>0</v>
      </c>
      <c r="Z10" s="28">
        <v>0</v>
      </c>
      <c r="AA10" s="29">
        <v>0</v>
      </c>
      <c r="AB10" s="28">
        <v>0</v>
      </c>
      <c r="AC10" s="24">
        <v>0</v>
      </c>
      <c r="AD10" s="25">
        <v>0</v>
      </c>
      <c r="AE10" s="24">
        <v>0</v>
      </c>
      <c r="AF10" s="28">
        <v>0</v>
      </c>
      <c r="AG10" s="29">
        <v>0</v>
      </c>
      <c r="AH10" s="28">
        <v>0</v>
      </c>
      <c r="AI10" s="24">
        <v>0</v>
      </c>
      <c r="AJ10" s="25">
        <v>0</v>
      </c>
      <c r="AK10" s="24">
        <v>0</v>
      </c>
      <c r="AL10" s="28">
        <v>0</v>
      </c>
      <c r="AM10" s="29">
        <v>0</v>
      </c>
      <c r="AN10" s="28">
        <v>0</v>
      </c>
    </row>
    <row r="11" spans="1:47" s="13" customFormat="1" ht="13.5">
      <c r="A11"/>
      <c r="B11"/>
      <c r="C11"/>
      <c r="D11"/>
      <c r="E11" s="30"/>
      <c r="F11" s="12"/>
      <c r="G11" s="30">
        <f>G10-E10+(TIME(0,0,F10)*5)</f>
        <v>0</v>
      </c>
      <c r="H11" s="31"/>
      <c r="I11" s="14"/>
      <c r="J11" s="31">
        <f>J10-H10+(TIME(0,0,I10)*5)</f>
        <v>0</v>
      </c>
      <c r="K11" s="30"/>
      <c r="L11" s="12"/>
      <c r="M11" s="30">
        <f>M10-K10+(TIME(0,0,L10)*5)</f>
        <v>0</v>
      </c>
      <c r="N11" s="31"/>
      <c r="O11" s="14"/>
      <c r="P11" s="31">
        <f>P10-N10+(TIME(0,0,O10)*5)</f>
        <v>0</v>
      </c>
      <c r="Q11" s="30"/>
      <c r="R11" s="12"/>
      <c r="S11" s="30">
        <f>S10-Q10+(TIME(0,0,R10)*5)</f>
        <v>0</v>
      </c>
      <c r="T11" s="31"/>
      <c r="U11" s="14"/>
      <c r="V11" s="31">
        <f>V10-T10+(TIME(0,0,U10)*5)</f>
        <v>0</v>
      </c>
      <c r="W11" s="30"/>
      <c r="X11" s="12"/>
      <c r="Y11" s="30">
        <f>Y10-W10+(TIME(0,0,X10)*5)</f>
        <v>0</v>
      </c>
      <c r="Z11" s="32"/>
      <c r="AA11" s="16"/>
      <c r="AB11" s="32">
        <f>AB10-Z10+(TIME(0,0,AA10)*5)</f>
        <v>0</v>
      </c>
      <c r="AC11" s="30"/>
      <c r="AD11" s="12"/>
      <c r="AE11" s="30">
        <f>AE10-AC10+(TIME(0,0,AD10)*5)</f>
        <v>0</v>
      </c>
      <c r="AF11" s="32"/>
      <c r="AG11" s="16"/>
      <c r="AH11" s="32">
        <f>AH10-AF10+(TIME(0,0,AG10)*5)</f>
        <v>0</v>
      </c>
      <c r="AI11" s="30"/>
      <c r="AJ11" s="12"/>
      <c r="AK11" s="30">
        <f>AK10-AI10+(TIME(0,0,AJ10)*5)</f>
        <v>0</v>
      </c>
      <c r="AL11" s="32"/>
      <c r="AM11" s="16"/>
      <c r="AN11" s="32">
        <f>AN10-AL10+(TIME(0,0,AM10)*5)</f>
        <v>0</v>
      </c>
      <c r="AO11" s="7" t="str">
        <f>IF(MIN(G11:AN11)&gt;0,MIN(G11:AN11),IF(SMALL(G11:AN11,MIN(COUNTIF(G11:AN11,0)+1,COUNT(G11:AN11)))&gt;0,SMALL(G11:AN11,COUNTIF(G11:AN11,0)+1),"Ingen tid"))</f>
        <v>Ingen tid</v>
      </c>
      <c r="AP11" s="17" t="str">
        <f ca="1">IF(ISERROR(RANK(AO11,INDIRECT(CONCATENATE("AO",MATCH("Roadsport A",$A$1:$A$998,0),":AO",MATCH("Roadsport B",$A$1:$A$998,0))),1)),"Oplacerad",RANK(AO11,INDIRECT(CONCATENATE("AO",MATCH("Roadsport A",$A$1:$A$998,0),":AO",MATCH("Roadsport B",$A$1:$A$998,0))),1))</f>
        <v>Oplacerad</v>
      </c>
      <c r="AQ11"/>
      <c r="AR11"/>
      <c r="AS11"/>
      <c r="AT11"/>
      <c r="AU11"/>
    </row>
    <row r="12" spans="1:40" ht="13.5">
      <c r="A12" s="22">
        <v>33</v>
      </c>
      <c r="B12" s="23" t="s">
        <v>53</v>
      </c>
      <c r="C12" s="23" t="s">
        <v>54</v>
      </c>
      <c r="D12" s="23" t="s">
        <v>55</v>
      </c>
      <c r="E12" s="24">
        <v>0</v>
      </c>
      <c r="F12" s="25">
        <v>0</v>
      </c>
      <c r="G12" s="24">
        <v>0</v>
      </c>
      <c r="H12" s="26">
        <v>0</v>
      </c>
      <c r="I12" s="27">
        <v>0</v>
      </c>
      <c r="J12" s="26">
        <v>0</v>
      </c>
      <c r="K12" s="24">
        <v>0</v>
      </c>
      <c r="L12" s="25">
        <v>0</v>
      </c>
      <c r="M12" s="24">
        <v>0</v>
      </c>
      <c r="N12" s="26">
        <v>0</v>
      </c>
      <c r="O12" s="27">
        <v>0</v>
      </c>
      <c r="P12" s="26">
        <v>0</v>
      </c>
      <c r="Q12" s="24">
        <v>0</v>
      </c>
      <c r="R12" s="25">
        <v>0</v>
      </c>
      <c r="S12" s="24">
        <v>0</v>
      </c>
      <c r="T12" s="26">
        <v>0</v>
      </c>
      <c r="U12" s="27">
        <v>0</v>
      </c>
      <c r="V12" s="26">
        <v>0</v>
      </c>
      <c r="W12" s="24">
        <v>0</v>
      </c>
      <c r="X12" s="25">
        <v>0</v>
      </c>
      <c r="Y12" s="24">
        <v>0</v>
      </c>
      <c r="Z12" s="28">
        <v>0</v>
      </c>
      <c r="AA12" s="29">
        <v>0</v>
      </c>
      <c r="AB12" s="28">
        <v>0</v>
      </c>
      <c r="AC12" s="24">
        <v>0</v>
      </c>
      <c r="AD12" s="25">
        <v>0</v>
      </c>
      <c r="AE12" s="24">
        <v>0</v>
      </c>
      <c r="AF12" s="28">
        <v>0</v>
      </c>
      <c r="AG12" s="29">
        <v>0</v>
      </c>
      <c r="AH12" s="28">
        <v>0</v>
      </c>
      <c r="AI12" s="24">
        <v>0</v>
      </c>
      <c r="AJ12" s="25">
        <v>0</v>
      </c>
      <c r="AK12" s="24">
        <v>0</v>
      </c>
      <c r="AL12" s="28">
        <v>0</v>
      </c>
      <c r="AM12" s="29">
        <v>0</v>
      </c>
      <c r="AN12" s="28">
        <v>0</v>
      </c>
    </row>
    <row r="13" spans="1:47" s="13" customFormat="1" ht="13.5">
      <c r="A13"/>
      <c r="B13"/>
      <c r="C13"/>
      <c r="D13"/>
      <c r="E13" s="30"/>
      <c r="F13" s="12"/>
      <c r="G13" s="30">
        <f>G12-E12+(TIME(0,0,F12)*5)</f>
        <v>0</v>
      </c>
      <c r="H13" s="31"/>
      <c r="I13" s="14"/>
      <c r="J13" s="31">
        <f>J12-H12+(TIME(0,0,I12)*5)</f>
        <v>0</v>
      </c>
      <c r="K13" s="30"/>
      <c r="L13" s="12"/>
      <c r="M13" s="30">
        <f>M12-K12+(TIME(0,0,L12)*5)</f>
        <v>0</v>
      </c>
      <c r="N13" s="31"/>
      <c r="O13" s="14"/>
      <c r="P13" s="31">
        <f>P12-N12+(TIME(0,0,O12)*5)</f>
        <v>0</v>
      </c>
      <c r="Q13" s="30"/>
      <c r="R13" s="12"/>
      <c r="S13" s="30">
        <f>S12-Q12+(TIME(0,0,R12)*5)</f>
        <v>0</v>
      </c>
      <c r="T13" s="31"/>
      <c r="U13" s="14"/>
      <c r="V13" s="31">
        <f>V12-T12+(TIME(0,0,U12)*5)</f>
        <v>0</v>
      </c>
      <c r="W13" s="30"/>
      <c r="X13" s="12"/>
      <c r="Y13" s="30">
        <f>Y12-W12+(TIME(0,0,X12)*5)</f>
        <v>0</v>
      </c>
      <c r="Z13" s="32"/>
      <c r="AA13" s="16"/>
      <c r="AB13" s="32">
        <f>AB12-Z12+(TIME(0,0,AA12)*5)</f>
        <v>0</v>
      </c>
      <c r="AC13" s="30"/>
      <c r="AD13" s="12"/>
      <c r="AE13" s="30">
        <f>AE12-AC12+(TIME(0,0,AD12)*5)</f>
        <v>0</v>
      </c>
      <c r="AF13" s="32"/>
      <c r="AG13" s="16"/>
      <c r="AH13" s="32">
        <f>AH12-AF12+(TIME(0,0,AG12)*5)</f>
        <v>0</v>
      </c>
      <c r="AI13" s="30"/>
      <c r="AJ13" s="12"/>
      <c r="AK13" s="30">
        <f>AK12-AI12+(TIME(0,0,AJ12)*5)</f>
        <v>0</v>
      </c>
      <c r="AL13" s="32"/>
      <c r="AM13" s="16"/>
      <c r="AN13" s="32">
        <f>AN12-AL12+(TIME(0,0,AM12)*5)</f>
        <v>0</v>
      </c>
      <c r="AO13" s="7" t="str">
        <f>IF(MIN(G13:AN13)&gt;0,MIN(G13:AN13),IF(SMALL(G13:AN13,MIN(COUNTIF(G13:AN13,0)+1,COUNT(G13:AN13)))&gt;0,SMALL(G13:AN13,COUNTIF(G13:AN13,0)+1),"Ingen tid"))</f>
        <v>Ingen tid</v>
      </c>
      <c r="AP13" s="17" t="str">
        <f ca="1">IF(ISERROR(RANK(AO13,INDIRECT(CONCATENATE("AO",MATCH("Roadsport A",$A$1:$A$998,0),":AO",MATCH("Roadsport B",$A$1:$A$998,0))),1)),"Oplacerad",RANK(AO13,INDIRECT(CONCATENATE("AO",MATCH("Roadsport A",$A$1:$A$998,0),":AO",MATCH("Roadsport B",$A$1:$A$998,0))),1))</f>
        <v>Oplacerad</v>
      </c>
      <c r="AQ13"/>
      <c r="AR13"/>
      <c r="AS13"/>
      <c r="AT13"/>
      <c r="AU13"/>
    </row>
    <row r="14" spans="1:40" ht="13.5">
      <c r="A14" s="33">
        <v>37</v>
      </c>
      <c r="B14" s="23" t="s">
        <v>56</v>
      </c>
      <c r="C14" s="23" t="s">
        <v>57</v>
      </c>
      <c r="D14" s="23" t="s">
        <v>58</v>
      </c>
      <c r="E14" s="24">
        <v>0.3980060763888889</v>
      </c>
      <c r="F14" s="25">
        <v>1</v>
      </c>
      <c r="G14" s="24">
        <v>0.3983387962962963</v>
      </c>
      <c r="H14" s="26">
        <v>0.41853239583333335</v>
      </c>
      <c r="I14" s="27">
        <v>0</v>
      </c>
      <c r="J14" s="26">
        <v>0.4188455787037037</v>
      </c>
      <c r="K14" s="24">
        <v>0.4408489583333333</v>
      </c>
      <c r="L14" s="25">
        <v>0</v>
      </c>
      <c r="M14" s="24">
        <v>0.44116925925925926</v>
      </c>
      <c r="N14" s="26">
        <v>0.4595546064814815</v>
      </c>
      <c r="O14" s="27">
        <v>0</v>
      </c>
      <c r="P14" s="26">
        <v>0.45986297453703706</v>
      </c>
      <c r="Q14" s="24">
        <v>0.4745102662037037</v>
      </c>
      <c r="R14" s="25">
        <v>0</v>
      </c>
      <c r="S14" s="24">
        <v>0.4748234259259259</v>
      </c>
      <c r="T14" s="26">
        <v>0</v>
      </c>
      <c r="U14" s="27">
        <v>0</v>
      </c>
      <c r="V14" s="26">
        <v>0</v>
      </c>
      <c r="W14" s="24">
        <v>0.5564720601851851</v>
      </c>
      <c r="X14" s="25">
        <v>0</v>
      </c>
      <c r="Y14" s="24">
        <v>0.5567795601851852</v>
      </c>
      <c r="Z14" s="28">
        <v>0.5744139467592593</v>
      </c>
      <c r="AA14" s="29">
        <v>0</v>
      </c>
      <c r="AB14" s="28">
        <v>0.5747185995370371</v>
      </c>
      <c r="AC14" s="24">
        <v>0.5928896759259259</v>
      </c>
      <c r="AD14" s="25">
        <v>0</v>
      </c>
      <c r="AE14" s="24">
        <v>0.5931992592592592</v>
      </c>
      <c r="AF14" s="28">
        <v>0.6151541203703703</v>
      </c>
      <c r="AG14" s="29">
        <v>0</v>
      </c>
      <c r="AH14" s="28">
        <v>0.6154606597222222</v>
      </c>
      <c r="AI14" s="24">
        <v>0</v>
      </c>
      <c r="AJ14" s="25">
        <v>0</v>
      </c>
      <c r="AK14" s="24">
        <v>0</v>
      </c>
      <c r="AL14" s="28">
        <v>0</v>
      </c>
      <c r="AM14" s="29">
        <v>0</v>
      </c>
      <c r="AN14" s="28">
        <v>0</v>
      </c>
    </row>
    <row r="15" spans="1:42" s="13" customFormat="1" ht="13.5">
      <c r="A15"/>
      <c r="B15"/>
      <c r="C15"/>
      <c r="D15"/>
      <c r="E15" s="30"/>
      <c r="F15" s="12"/>
      <c r="G15" s="30">
        <f>G14-E14+(TIME(0,0,F14)*5)</f>
        <v>0.00039059027777777866</v>
      </c>
      <c r="H15" s="31"/>
      <c r="I15" s="14"/>
      <c r="J15" s="31">
        <f>J14-H14+(TIME(0,0,I14)*5)</f>
        <v>0.0003131828703703543</v>
      </c>
      <c r="K15" s="30"/>
      <c r="L15" s="12"/>
      <c r="M15" s="30">
        <f>M14-K14+(TIME(0,0,L14)*5)</f>
        <v>0.0003203009259259426</v>
      </c>
      <c r="N15" s="31"/>
      <c r="O15" s="14"/>
      <c r="P15" s="31">
        <f>P14-N14+(TIME(0,0,O14)*5)</f>
        <v>0.00030836805555556346</v>
      </c>
      <c r="Q15" s="30"/>
      <c r="R15" s="12"/>
      <c r="S15" s="30">
        <f>S14-Q14+(TIME(0,0,R14)*5)</f>
        <v>0.00031315972222223376</v>
      </c>
      <c r="T15" s="31"/>
      <c r="U15" s="14"/>
      <c r="V15" s="31" t="s">
        <v>59</v>
      </c>
      <c r="W15" s="30"/>
      <c r="X15" s="12"/>
      <c r="Y15" s="30">
        <f>Y14-W14+(TIME(0,0,X14)*5)</f>
        <v>0.0003075000000000161</v>
      </c>
      <c r="Z15" s="32"/>
      <c r="AA15" s="16"/>
      <c r="AB15" s="32">
        <f>AB14-Z14+(TIME(0,0,AA14)*5)</f>
        <v>0.000304652777777803</v>
      </c>
      <c r="AC15" s="30"/>
      <c r="AD15" s="12"/>
      <c r="AE15" s="30">
        <f>AE14-AC14+(TIME(0,0,AD14)*5)</f>
        <v>0.00030958333333330756</v>
      </c>
      <c r="AF15" s="32"/>
      <c r="AG15" s="16"/>
      <c r="AH15" s="32">
        <f>AH14-AF14+(TIME(0,0,AG14)*5)</f>
        <v>0.00030653935185187553</v>
      </c>
      <c r="AI15" s="30"/>
      <c r="AJ15" s="12"/>
      <c r="AK15" s="30">
        <f>AK14-AI14+(TIME(0,0,AJ14)*5)</f>
        <v>0</v>
      </c>
      <c r="AL15" s="32"/>
      <c r="AM15" s="16"/>
      <c r="AN15" s="32">
        <f>AN14-AL14+(TIME(0,0,AM14)*5)</f>
        <v>0</v>
      </c>
      <c r="AO15" s="7">
        <f>IF(MIN(G15:AN15)&gt;0,MIN(G15:AN15),IF(SMALL(G15:AN15,MIN(COUNTIF(G15:AN15,0)+1,COUNT(G15:AN15)))&gt;0,SMALL(G15:AN15,COUNTIF(G15:AN15,0)+1),"Ingen tid"))</f>
        <v>0.000304652777777803</v>
      </c>
      <c r="AP15" s="17">
        <f ca="1">IF(ISERROR(RANK(AO15,INDIRECT(CONCATENATE("AO",MATCH("Roadsport A",$A$1:$A$998,0),":AO",MATCH("Roadsport B",$A$1:$A$998,0))),1)),"Oplacerad",RANK(AO15,INDIRECT(CONCATENATE("AO",MATCH("Roadsport A",$A$1:$A$998,0),":AO",MATCH("Roadsport B",$A$1:$A$998,0))),1))</f>
        <v>1</v>
      </c>
    </row>
    <row r="16" spans="1:40" ht="13.5">
      <c r="A16" s="22">
        <v>43</v>
      </c>
      <c r="B16" s="23" t="s">
        <v>60</v>
      </c>
      <c r="C16" s="23" t="s">
        <v>61</v>
      </c>
      <c r="D16" s="23" t="s">
        <v>62</v>
      </c>
      <c r="E16" s="24">
        <v>0.41149273148148147</v>
      </c>
      <c r="F16" s="25">
        <v>3</v>
      </c>
      <c r="G16" s="24">
        <v>0.4118382407407407</v>
      </c>
      <c r="H16" s="26">
        <v>0.43232494212962963</v>
      </c>
      <c r="I16" s="27">
        <v>0</v>
      </c>
      <c r="J16" s="26">
        <v>0.4326640509259259</v>
      </c>
      <c r="K16" s="24">
        <v>0.4527024652777778</v>
      </c>
      <c r="L16" s="25">
        <v>0</v>
      </c>
      <c r="M16" s="24">
        <v>0.4530356712962963</v>
      </c>
      <c r="N16" s="26">
        <v>0.4691546412037037</v>
      </c>
      <c r="O16" s="27">
        <v>0</v>
      </c>
      <c r="P16" s="26">
        <v>0.46948666666666666</v>
      </c>
      <c r="Q16" s="24">
        <v>0.4868752777777778</v>
      </c>
      <c r="R16" s="25">
        <v>0</v>
      </c>
      <c r="S16" s="24">
        <v>0.48720116898148147</v>
      </c>
      <c r="T16" s="26">
        <v>0.5504670949074074</v>
      </c>
      <c r="U16" s="27">
        <v>0</v>
      </c>
      <c r="V16" s="26">
        <v>0.5508016087962962</v>
      </c>
      <c r="W16" s="24">
        <v>0.5681364467592592</v>
      </c>
      <c r="X16" s="25">
        <v>0</v>
      </c>
      <c r="Y16" s="24">
        <v>0.5684613425925926</v>
      </c>
      <c r="Z16" s="28">
        <v>0.5883445949074074</v>
      </c>
      <c r="AA16" s="29">
        <v>0</v>
      </c>
      <c r="AB16" s="28">
        <v>0.5886735300925926</v>
      </c>
      <c r="AC16" s="24">
        <v>0.6075123611111111</v>
      </c>
      <c r="AD16" s="25">
        <v>0</v>
      </c>
      <c r="AE16" s="24">
        <v>0.6078431481481481</v>
      </c>
      <c r="AF16" s="28">
        <v>0</v>
      </c>
      <c r="AG16" s="29">
        <v>0</v>
      </c>
      <c r="AH16" s="28">
        <v>0</v>
      </c>
      <c r="AI16" s="24">
        <v>0</v>
      </c>
      <c r="AJ16" s="25">
        <v>0</v>
      </c>
      <c r="AK16" s="24">
        <v>0</v>
      </c>
      <c r="AL16" s="28">
        <v>0</v>
      </c>
      <c r="AM16" s="29">
        <v>0</v>
      </c>
      <c r="AN16" s="28">
        <v>0</v>
      </c>
    </row>
    <row r="17" spans="1:42" s="13" customFormat="1" ht="13.5">
      <c r="A17"/>
      <c r="B17"/>
      <c r="C17"/>
      <c r="D17"/>
      <c r="E17" s="30"/>
      <c r="F17" s="12"/>
      <c r="G17" s="30">
        <f>G16-E16+(TIME(0,0,F16)*5)</f>
        <v>0.000519120370370358</v>
      </c>
      <c r="H17" s="31"/>
      <c r="I17" s="14"/>
      <c r="J17" s="31">
        <f>J16-H16+(TIME(0,0,I16)*5)</f>
        <v>0.00033910879629628354</v>
      </c>
      <c r="K17" s="30"/>
      <c r="L17" s="12"/>
      <c r="M17" s="30">
        <f>M16-K16+(TIME(0,0,L16)*5)</f>
        <v>0.00033320601851849485</v>
      </c>
      <c r="N17" s="31"/>
      <c r="O17" s="14"/>
      <c r="P17" s="31">
        <f>P16-N16+(TIME(0,0,O16)*5)</f>
        <v>0.0003320254629629593</v>
      </c>
      <c r="Q17" s="30"/>
      <c r="R17" s="12"/>
      <c r="S17" s="30">
        <f>S16-Q16+(TIME(0,0,R16)*5)</f>
        <v>0.0003258912037036876</v>
      </c>
      <c r="T17" s="31"/>
      <c r="U17" s="14"/>
      <c r="V17" s="31">
        <f>V16-T16+(TIME(0,0,U16)*5)</f>
        <v>0.00033451388888883216</v>
      </c>
      <c r="W17" s="30"/>
      <c r="X17" s="12"/>
      <c r="Y17" s="30">
        <f>Y16-W16+(TIME(0,0,X16)*5)</f>
        <v>0.000324895833333394</v>
      </c>
      <c r="Z17" s="32"/>
      <c r="AA17" s="16"/>
      <c r="AB17" s="32">
        <f>AB16-Z16+(TIME(0,0,AA16)*5)</f>
        <v>0.00032893518518517517</v>
      </c>
      <c r="AC17" s="30"/>
      <c r="AD17" s="12"/>
      <c r="AE17" s="30">
        <f>AE16-AC16+(TIME(0,0,AD16)*5)</f>
        <v>0.00033078703703703916</v>
      </c>
      <c r="AF17" s="32"/>
      <c r="AG17" s="16"/>
      <c r="AH17" s="32">
        <f>AH16-AF16+(TIME(0,0,AG16)*5)</f>
        <v>0</v>
      </c>
      <c r="AI17" s="30"/>
      <c r="AJ17" s="12"/>
      <c r="AK17" s="30">
        <f>AK16-AI16+(TIME(0,0,AJ16)*5)</f>
        <v>0</v>
      </c>
      <c r="AL17" s="32"/>
      <c r="AM17" s="16"/>
      <c r="AN17" s="32">
        <f>AN16-AL16+(TIME(0,0,AM16)*5)</f>
        <v>0</v>
      </c>
      <c r="AO17" s="7">
        <f>IF(MIN(G17:AN17)&gt;0,MIN(G17:AN17),IF(SMALL(G17:AN17,MIN(COUNTIF(G17:AN17,0)+1,COUNT(G17:AN17)))&gt;0,SMALL(G17:AN17,COUNTIF(G17:AN17,0)+1),"Ingen tid"))</f>
        <v>0.000324895833333394</v>
      </c>
      <c r="AP17" s="17">
        <f ca="1">IF(ISERROR(RANK(AO17,INDIRECT(CONCATENATE("AO",MATCH("Roadsport A",$A$1:$A$998,0),":AO",MATCH("Roadsport B",$A$1:$A$998,0))),1)),"Oplacerad",RANK(AO17,INDIRECT(CONCATENATE("AO",MATCH("Roadsport A",$A$1:$A$998,0),":AO",MATCH("Roadsport B",$A$1:$A$998,0))),1))</f>
        <v>4</v>
      </c>
    </row>
    <row r="18" spans="1:40" ht="13.5">
      <c r="A18" s="33">
        <v>65</v>
      </c>
      <c r="B18" s="23" t="s">
        <v>63</v>
      </c>
      <c r="C18" s="23" t="s">
        <v>64</v>
      </c>
      <c r="D18" s="23" t="s">
        <v>65</v>
      </c>
      <c r="E18" s="24">
        <v>0.4003676736111111</v>
      </c>
      <c r="F18" s="25">
        <v>0</v>
      </c>
      <c r="G18" s="24">
        <v>0.4007202662037037</v>
      </c>
      <c r="H18" s="26">
        <v>0.42022560185185187</v>
      </c>
      <c r="I18" s="27">
        <v>1</v>
      </c>
      <c r="J18" s="26">
        <v>0.4206390509259259</v>
      </c>
      <c r="K18" s="24">
        <v>0.4422918402777778</v>
      </c>
      <c r="L18" s="25">
        <v>0</v>
      </c>
      <c r="M18" s="24">
        <v>0.44262552083333334</v>
      </c>
      <c r="N18" s="26">
        <v>0.46043980324074074</v>
      </c>
      <c r="O18" s="27">
        <v>0</v>
      </c>
      <c r="P18" s="26">
        <v>0.4607673032407407</v>
      </c>
      <c r="Q18" s="24">
        <v>0.47853387731481484</v>
      </c>
      <c r="R18" s="25">
        <v>1</v>
      </c>
      <c r="S18" s="24">
        <v>0.47885929398148147</v>
      </c>
      <c r="T18" s="26">
        <v>0.5432140625</v>
      </c>
      <c r="U18" s="27">
        <v>1</v>
      </c>
      <c r="V18" s="26">
        <v>0.5435356018518519</v>
      </c>
      <c r="W18" s="24">
        <v>0.5606532175925926</v>
      </c>
      <c r="X18" s="25">
        <v>0</v>
      </c>
      <c r="Y18" s="24">
        <v>0.5609801736111111</v>
      </c>
      <c r="Z18" s="28">
        <v>0.5775985763888889</v>
      </c>
      <c r="AA18" s="29">
        <v>0</v>
      </c>
      <c r="AB18" s="28">
        <v>0.5779272106481481</v>
      </c>
      <c r="AC18" s="24">
        <v>0.594351087962963</v>
      </c>
      <c r="AD18" s="25">
        <v>0</v>
      </c>
      <c r="AE18" s="24">
        <v>0.5946681944444444</v>
      </c>
      <c r="AF18" s="28">
        <v>0</v>
      </c>
      <c r="AG18" s="29">
        <v>0</v>
      </c>
      <c r="AH18" s="28">
        <v>0</v>
      </c>
      <c r="AI18" s="24">
        <v>0</v>
      </c>
      <c r="AJ18" s="25">
        <v>0</v>
      </c>
      <c r="AK18" s="24">
        <v>0</v>
      </c>
      <c r="AL18" s="28">
        <v>0</v>
      </c>
      <c r="AM18" s="29">
        <v>0</v>
      </c>
      <c r="AN18" s="28">
        <v>0</v>
      </c>
    </row>
    <row r="19" spans="1:42" s="13" customFormat="1" ht="13.5">
      <c r="A19"/>
      <c r="B19"/>
      <c r="C19"/>
      <c r="D19"/>
      <c r="E19" s="30"/>
      <c r="F19" s="12"/>
      <c r="G19" s="30">
        <f>G18-E18+(TIME(0,0,F18)*5)</f>
        <v>0.00035259259259262654</v>
      </c>
      <c r="H19" s="31"/>
      <c r="I19" s="14"/>
      <c r="J19" s="31">
        <f>J18-H18+(TIME(0,0,I18)*5)</f>
        <v>0.0004713194444444052</v>
      </c>
      <c r="K19" s="30"/>
      <c r="L19" s="12"/>
      <c r="M19" s="30">
        <f>M18-K18+(TIME(0,0,L18)*5)</f>
        <v>0.0003336805555555489</v>
      </c>
      <c r="N19" s="31"/>
      <c r="O19" s="14"/>
      <c r="P19" s="31">
        <f>P18-N18+(TIME(0,0,O18)*5)</f>
        <v>0.0003274999999999806</v>
      </c>
      <c r="Q19" s="30"/>
      <c r="R19" s="12"/>
      <c r="S19" s="30">
        <f>S18-Q18+(TIME(0,0,R18)*5)</f>
        <v>0.00038328703703700395</v>
      </c>
      <c r="T19" s="31"/>
      <c r="U19" s="14"/>
      <c r="V19" s="31">
        <f>V18-T18+(TIME(0,0,U18)*5)</f>
        <v>0.0003794097222222331</v>
      </c>
      <c r="W19" s="30"/>
      <c r="X19" s="12"/>
      <c r="Y19" s="30">
        <f>Y18-W18+(TIME(0,0,X18)*5)</f>
        <v>0.0003269560185185094</v>
      </c>
      <c r="Z19" s="32"/>
      <c r="AA19" s="16"/>
      <c r="AB19" s="32">
        <f>AB18-Z18+(TIME(0,0,AA18)*5)</f>
        <v>0.0003286342592592195</v>
      </c>
      <c r="AC19" s="30"/>
      <c r="AD19" s="12"/>
      <c r="AE19" s="30">
        <f>AE18-AC18+(TIME(0,0,AD18)*5)</f>
        <v>0.00031710648148142173</v>
      </c>
      <c r="AF19" s="32"/>
      <c r="AG19" s="16"/>
      <c r="AH19" s="32">
        <f>AH18-AF18+(TIME(0,0,AG18)*5)</f>
        <v>0</v>
      </c>
      <c r="AI19" s="30"/>
      <c r="AJ19" s="12"/>
      <c r="AK19" s="30">
        <f>AK18-AI18+(TIME(0,0,AJ18)*5)</f>
        <v>0</v>
      </c>
      <c r="AL19" s="32"/>
      <c r="AM19" s="16"/>
      <c r="AN19" s="32">
        <f>AN18-AL18+(TIME(0,0,AM18)*5)</f>
        <v>0</v>
      </c>
      <c r="AO19" s="7">
        <f>IF(MIN(G19:AN19)&gt;0,MIN(G19:AN19),IF(SMALL(G19:AN19,MIN(COUNTIF(G19:AN19,0)+1,COUNT(G19:AN19)))&gt;0,SMALL(G19:AN19,COUNTIF(G19:AN19,0)+1),"Ingen tid"))</f>
        <v>0.00031710648148142173</v>
      </c>
      <c r="AP19" s="17">
        <f ca="1">IF(ISERROR(RANK(AO19,INDIRECT(CONCATENATE("AO",MATCH("Roadsport A",$A$1:$A$998,0),":AO",MATCH("Roadsport B",$A$1:$A$998,0))),1)),"Oplacerad",RANK(AO19,INDIRECT(CONCATENATE("AO",MATCH("Roadsport A",$A$1:$A$998,0),":AO",MATCH("Roadsport B",$A$1:$A$998,0))),1))</f>
        <v>3</v>
      </c>
    </row>
    <row r="20" spans="1:40" ht="13.5">
      <c r="A20" s="22">
        <v>2</v>
      </c>
      <c r="B20" s="23" t="s">
        <v>66</v>
      </c>
      <c r="C20" s="23" t="s">
        <v>57</v>
      </c>
      <c r="D20" s="23" t="s">
        <v>67</v>
      </c>
      <c r="E20" s="24">
        <v>0.3988011689814815</v>
      </c>
      <c r="F20" s="25">
        <v>0</v>
      </c>
      <c r="G20" s="24">
        <v>0.3991500231481481</v>
      </c>
      <c r="H20" s="26">
        <v>0.41977623842592593</v>
      </c>
      <c r="I20" s="27">
        <v>0</v>
      </c>
      <c r="J20" s="26">
        <v>0.4201157291666667</v>
      </c>
      <c r="K20" s="24">
        <v>0.4418267708333333</v>
      </c>
      <c r="L20" s="25">
        <v>0</v>
      </c>
      <c r="M20" s="24">
        <v>0.4421554976851852</v>
      </c>
      <c r="N20" s="26">
        <v>0.46000854166666666</v>
      </c>
      <c r="O20" s="27">
        <v>0</v>
      </c>
      <c r="P20" s="26">
        <v>0.46033702546296296</v>
      </c>
      <c r="Q20" s="24">
        <v>0.4776200462962963</v>
      </c>
      <c r="R20" s="25">
        <v>1</v>
      </c>
      <c r="S20" s="24">
        <v>0.4779554513888889</v>
      </c>
      <c r="T20" s="26">
        <v>0.5427629976851852</v>
      </c>
      <c r="U20" s="27">
        <v>0</v>
      </c>
      <c r="V20" s="26">
        <v>0.5431198379629629</v>
      </c>
      <c r="W20" s="24">
        <v>0.5570350462962963</v>
      </c>
      <c r="X20" s="25">
        <v>0</v>
      </c>
      <c r="Y20" s="24">
        <v>0.5573601851851852</v>
      </c>
      <c r="Z20" s="28">
        <v>0.5770680208333333</v>
      </c>
      <c r="AA20" s="29">
        <v>0</v>
      </c>
      <c r="AB20" s="28">
        <v>0.5773979050925926</v>
      </c>
      <c r="AC20" s="24">
        <v>0.5933030324074074</v>
      </c>
      <c r="AD20" s="25">
        <v>0</v>
      </c>
      <c r="AE20" s="24">
        <v>0.5936489467592593</v>
      </c>
      <c r="AF20" s="28">
        <v>0</v>
      </c>
      <c r="AG20" s="29">
        <v>0</v>
      </c>
      <c r="AH20" s="28">
        <v>0</v>
      </c>
      <c r="AI20" s="24">
        <v>0</v>
      </c>
      <c r="AJ20" s="25">
        <v>0</v>
      </c>
      <c r="AK20" s="24">
        <v>0</v>
      </c>
      <c r="AL20" s="28">
        <v>0</v>
      </c>
      <c r="AM20" s="29">
        <v>0</v>
      </c>
      <c r="AN20" s="28">
        <v>0</v>
      </c>
    </row>
    <row r="21" spans="1:42" ht="13.5">
      <c r="A21" s="33"/>
      <c r="B21" s="23"/>
      <c r="C21" s="23"/>
      <c r="D21" s="23"/>
      <c r="E21" s="30"/>
      <c r="F21" s="12"/>
      <c r="G21" s="30">
        <f>G20-E20+(TIME(0,0,F20)*5)</f>
        <v>0.0003488541666666345</v>
      </c>
      <c r="H21" s="31"/>
      <c r="I21" s="14"/>
      <c r="J21" s="31">
        <f>J20-H20+(TIME(0,0,I20)*5)</f>
        <v>0.00033949074074074437</v>
      </c>
      <c r="K21" s="30"/>
      <c r="L21" s="12"/>
      <c r="M21" s="30">
        <f>M20-K20+(TIME(0,0,L20)*5)</f>
        <v>0.00032872685185186823</v>
      </c>
      <c r="N21" s="31"/>
      <c r="O21" s="14"/>
      <c r="P21" s="31">
        <f>P20-N20+(TIME(0,0,O20)*5)</f>
        <v>0.0003284837962962972</v>
      </c>
      <c r="Q21" s="30"/>
      <c r="R21" s="12"/>
      <c r="S21" s="30">
        <f>S20-Q20+(TIME(0,0,R20)*5)</f>
        <v>0.00039327546296298143</v>
      </c>
      <c r="T21" s="31"/>
      <c r="U21" s="14"/>
      <c r="V21" s="31">
        <f>V20-T20+(TIME(0,0,U20)*5)</f>
        <v>0.00035684027777771465</v>
      </c>
      <c r="W21" s="30"/>
      <c r="X21" s="12"/>
      <c r="Y21" s="30">
        <f>Y20-W20+(TIME(0,0,X20)*5)</f>
        <v>0.000325138888888854</v>
      </c>
      <c r="Z21" s="32"/>
      <c r="AA21" s="16"/>
      <c r="AB21" s="32">
        <f>AB20-Z20+(TIME(0,0,AA20)*5)</f>
        <v>0.0003298842592592832</v>
      </c>
      <c r="AC21" s="30"/>
      <c r="AD21" s="12"/>
      <c r="AE21" s="30">
        <f>AE20-AC20+(TIME(0,0,AD20)*5)</f>
        <v>0.00034591435185182817</v>
      </c>
      <c r="AF21" s="32"/>
      <c r="AG21" s="16"/>
      <c r="AH21" s="32">
        <f>AH20-AF20+(TIME(0,0,AG20)*5)</f>
        <v>0</v>
      </c>
      <c r="AI21" s="30"/>
      <c r="AJ21" s="12"/>
      <c r="AK21" s="30">
        <f>AK20-AI20+(TIME(0,0,AJ20)*5)</f>
        <v>0</v>
      </c>
      <c r="AL21" s="32"/>
      <c r="AM21" s="16"/>
      <c r="AN21" s="32">
        <f>AN20-AL20+(TIME(0,0,AM20)*5)</f>
        <v>0</v>
      </c>
      <c r="AO21" s="7">
        <f>IF(MIN(G21:AN21)&gt;0,MIN(G21:AN21),IF(SMALL(G21:AN21,MIN(COUNTIF(G21:AN21,0)+1,COUNT(G21:AN21)))&gt;0,SMALL(G21:AN21,COUNTIF(G21:AN21,0)+1),"Ingen tid"))</f>
        <v>0.000325138888888854</v>
      </c>
      <c r="AP21" s="17">
        <f ca="1">IF(ISERROR(RANK(AO21,INDIRECT(CONCATENATE("AO",MATCH("Roadsport A",$A$1:$A$998,0),":AO",MATCH("Roadsport B",$A$1:$A$998,0))),1)),"Oplacerad",RANK(AO21,INDIRECT(CONCATENATE("AO",MATCH("Roadsport A",$A$1:$A$998,0),":AO",MATCH("Roadsport B",$A$1:$A$998,0))),1))</f>
        <v>5</v>
      </c>
    </row>
    <row r="22" spans="1:41" ht="13.5">
      <c r="A22" s="18"/>
      <c r="B22" s="19"/>
      <c r="C22" s="19"/>
      <c r="D22" s="19"/>
      <c r="F22" s="2"/>
      <c r="I22"/>
      <c r="L22" s="2"/>
      <c r="O22"/>
      <c r="R22" s="2"/>
      <c r="U22"/>
      <c r="X22" s="2"/>
      <c r="AA22" s="5"/>
      <c r="AD22" s="2"/>
      <c r="AG22" s="5"/>
      <c r="AJ22" s="2"/>
      <c r="AM22" s="5"/>
      <c r="AO22"/>
    </row>
    <row r="23" spans="1:41" ht="13.5">
      <c r="A23" s="20" t="s">
        <v>68</v>
      </c>
      <c r="B23" s="21"/>
      <c r="C23" s="21"/>
      <c r="D23" s="21"/>
      <c r="F23" s="2"/>
      <c r="H23" s="35"/>
      <c r="I23"/>
      <c r="L23" s="2"/>
      <c r="O23"/>
      <c r="R23" s="2"/>
      <c r="T23" s="35"/>
      <c r="U23"/>
      <c r="X23" s="2"/>
      <c r="AA23" s="5"/>
      <c r="AD23" s="2"/>
      <c r="AG23" s="5"/>
      <c r="AJ23" s="2"/>
      <c r="AM23" s="5"/>
      <c r="AO23"/>
    </row>
    <row r="24" spans="1:40" ht="13.5">
      <c r="A24" s="33">
        <v>21</v>
      </c>
      <c r="B24" s="23" t="s">
        <v>69</v>
      </c>
      <c r="C24" s="23" t="s">
        <v>70</v>
      </c>
      <c r="D24" s="23" t="s">
        <v>71</v>
      </c>
      <c r="E24" s="24">
        <v>0.4109950578703704</v>
      </c>
      <c r="F24" s="25">
        <v>0</v>
      </c>
      <c r="G24" s="24">
        <v>0.41137282407407405</v>
      </c>
      <c r="H24" s="26">
        <v>0.43589689814814814</v>
      </c>
      <c r="I24" s="27">
        <v>0</v>
      </c>
      <c r="J24" s="26">
        <v>0.4362497337962963</v>
      </c>
      <c r="K24" s="24">
        <v>0.4546026851851852</v>
      </c>
      <c r="L24" s="25">
        <v>0</v>
      </c>
      <c r="M24" s="24">
        <v>0.4549299652777778</v>
      </c>
      <c r="N24" s="26">
        <v>0.4725648611111111</v>
      </c>
      <c r="O24" s="27">
        <v>0</v>
      </c>
      <c r="P24" s="26">
        <v>0.47289416666666667</v>
      </c>
      <c r="Q24" s="24">
        <v>0.4953428240740741</v>
      </c>
      <c r="R24" s="25">
        <v>1</v>
      </c>
      <c r="S24" s="24">
        <v>0.49567231481481483</v>
      </c>
      <c r="T24" s="26">
        <v>0.5550408101851851</v>
      </c>
      <c r="U24" s="27">
        <v>0</v>
      </c>
      <c r="V24" s="26">
        <v>0.5553791319444444</v>
      </c>
      <c r="W24" s="24">
        <v>0.5724986689814815</v>
      </c>
      <c r="X24" s="25">
        <v>0</v>
      </c>
      <c r="Y24" s="24">
        <v>0.5728280092592593</v>
      </c>
      <c r="Z24" s="28">
        <v>0.5916538541666667</v>
      </c>
      <c r="AA24" s="29">
        <v>1</v>
      </c>
      <c r="AB24" s="28">
        <v>0.5919823032407407</v>
      </c>
      <c r="AC24" s="24">
        <v>0.6131872106481482</v>
      </c>
      <c r="AD24" s="25">
        <v>1</v>
      </c>
      <c r="AE24" s="24">
        <v>0.6135078125</v>
      </c>
      <c r="AF24" s="28">
        <v>0</v>
      </c>
      <c r="AG24" s="29">
        <v>0</v>
      </c>
      <c r="AH24" s="28">
        <v>0</v>
      </c>
      <c r="AI24" s="24">
        <v>0</v>
      </c>
      <c r="AJ24" s="25">
        <v>0</v>
      </c>
      <c r="AK24" s="24">
        <v>0</v>
      </c>
      <c r="AL24" s="28">
        <v>0</v>
      </c>
      <c r="AM24" s="29">
        <v>0</v>
      </c>
      <c r="AN24" s="28">
        <v>0</v>
      </c>
    </row>
    <row r="25" spans="1:42" ht="13.5">
      <c r="A25"/>
      <c r="E25" s="30"/>
      <c r="F25" s="12"/>
      <c r="G25" s="30">
        <f>G24-E24+(TIME(0,0,F24)*5)</f>
        <v>0.00037776620370366665</v>
      </c>
      <c r="H25" s="31"/>
      <c r="I25" s="14"/>
      <c r="J25" s="31">
        <f>J24-H24+(TIME(0,0,I24)*5)</f>
        <v>0.00035283564814814206</v>
      </c>
      <c r="K25" s="30"/>
      <c r="L25" s="12"/>
      <c r="M25" s="30">
        <f>M24-K24+(TIME(0,0,L24)*5)</f>
        <v>0.0003272800925925856</v>
      </c>
      <c r="N25" s="31"/>
      <c r="O25" s="14"/>
      <c r="P25" s="31">
        <f>P24-N24+(TIME(0,0,O24)*5)</f>
        <v>0.00032930555555554797</v>
      </c>
      <c r="Q25" s="30"/>
      <c r="R25" s="12"/>
      <c r="S25" s="30">
        <f>S24-Q24+(TIME(0,0,R24)*5)</f>
        <v>0.0003873611111111047</v>
      </c>
      <c r="T25" s="31"/>
      <c r="U25" s="14"/>
      <c r="V25" s="31">
        <f>V24-T24+(TIME(0,0,U24)*5)</f>
        <v>0.00033832175925929686</v>
      </c>
      <c r="W25" s="30"/>
      <c r="X25" s="12"/>
      <c r="Y25" s="30">
        <f>Y24-W24+(TIME(0,0,X24)*5)</f>
        <v>0.00032934027777775654</v>
      </c>
      <c r="Z25" s="32"/>
      <c r="AA25" s="16"/>
      <c r="AB25" s="32">
        <f>AB24-Z24+(TIME(0,0,AA24)*5)</f>
        <v>0.00038631944444440347</v>
      </c>
      <c r="AC25" s="30"/>
      <c r="AD25" s="12"/>
      <c r="AE25" s="30">
        <f>AE24-AC24+(TIME(0,0,AD24)*5)</f>
        <v>0.0003784722222221576</v>
      </c>
      <c r="AF25" s="32"/>
      <c r="AG25" s="16"/>
      <c r="AH25" s="32">
        <f>AH24-AF24+(TIME(0,0,AG24)*5)</f>
        <v>0</v>
      </c>
      <c r="AI25" s="30"/>
      <c r="AJ25" s="12"/>
      <c r="AK25" s="30">
        <f>AK24-AI24+(TIME(0,0,AJ24)*5)</f>
        <v>0</v>
      </c>
      <c r="AL25" s="32"/>
      <c r="AM25" s="16"/>
      <c r="AN25" s="32">
        <f>AN24-AL24+(TIME(0,0,AM24)*5)</f>
        <v>0</v>
      </c>
      <c r="AO25" s="7">
        <f>IF(MIN(G25:AN25)&gt;0,MIN(G25:AN25),IF(SMALL(G25:AN25,MIN(COUNTIF(G25:AN25,0)+1,COUNT(G25:AN25)))&gt;0,SMALL(G25:AN25,COUNTIF(G25:AN25,0)+1),"Ingen tid"))</f>
        <v>0.0003272800925925856</v>
      </c>
      <c r="AP25" s="17">
        <f ca="1">IF(ISERROR(RANK(AO25,INDIRECT(CONCATENATE("AO",MATCH("Roadsport B",$A$1:$A$996,0),":AO",MATCH("Roadsport C",$A$1:$A$996,0))),1)),"Oplacerad",RANK(AO25,INDIRECT(CONCATENATE("AO",MATCH("Roadsport B",$A$1:$A$996,0),":AO",MATCH("Roadsport C",$A$1:$A$996,0))),1))</f>
        <v>1</v>
      </c>
    </row>
    <row r="26" spans="1:40" ht="13.5">
      <c r="A26" s="33">
        <v>17</v>
      </c>
      <c r="B26" s="23" t="s">
        <v>72</v>
      </c>
      <c r="C26" s="23" t="s">
        <v>73</v>
      </c>
      <c r="D26" s="23" t="s">
        <v>74</v>
      </c>
      <c r="E26" s="24">
        <v>0.39743471064814817</v>
      </c>
      <c r="F26" s="25">
        <v>0</v>
      </c>
      <c r="G26" s="24">
        <v>0.39783699074074075</v>
      </c>
      <c r="H26" s="26">
        <v>0.41571597222222223</v>
      </c>
      <c r="I26" s="27">
        <v>1</v>
      </c>
      <c r="J26" s="26">
        <v>0.41609853009259257</v>
      </c>
      <c r="K26" s="24">
        <v>0.4403817013888889</v>
      </c>
      <c r="L26" s="25">
        <v>0</v>
      </c>
      <c r="M26" s="24">
        <v>0.4407477546296296</v>
      </c>
      <c r="N26" s="26">
        <v>0.4626914814814815</v>
      </c>
      <c r="O26" s="27">
        <v>1</v>
      </c>
      <c r="P26" s="26">
        <v>0.463057650462963</v>
      </c>
      <c r="Q26" s="24">
        <v>0.48068997685185183</v>
      </c>
      <c r="R26" s="25">
        <v>0</v>
      </c>
      <c r="S26" s="24">
        <v>0.4810525</v>
      </c>
      <c r="T26" s="26">
        <v>0.5450858449074074</v>
      </c>
      <c r="U26" s="27">
        <v>0</v>
      </c>
      <c r="V26" s="26">
        <v>0.5454471875</v>
      </c>
      <c r="W26" s="24">
        <v>0.562575</v>
      </c>
      <c r="X26" s="25">
        <v>0</v>
      </c>
      <c r="Y26" s="24">
        <v>0.5629160648148148</v>
      </c>
      <c r="Z26" s="28">
        <v>0.5804492824074075</v>
      </c>
      <c r="AA26" s="29">
        <v>1</v>
      </c>
      <c r="AB26" s="28">
        <v>0.5807947453703703</v>
      </c>
      <c r="AC26" s="24">
        <v>0.6010342708333334</v>
      </c>
      <c r="AD26" s="25">
        <v>0</v>
      </c>
      <c r="AE26" s="24">
        <v>0.6013794328703703</v>
      </c>
      <c r="AF26" s="28">
        <v>0</v>
      </c>
      <c r="AG26" s="29">
        <v>0</v>
      </c>
      <c r="AH26" s="28">
        <v>0</v>
      </c>
      <c r="AI26" s="24">
        <v>0</v>
      </c>
      <c r="AJ26" s="25">
        <v>0</v>
      </c>
      <c r="AK26" s="24">
        <v>0</v>
      </c>
      <c r="AL26" s="28">
        <v>0</v>
      </c>
      <c r="AM26" s="29">
        <v>0</v>
      </c>
      <c r="AN26" s="28">
        <v>0</v>
      </c>
    </row>
    <row r="27" spans="1:42" ht="13.5">
      <c r="A27"/>
      <c r="E27" s="30"/>
      <c r="F27" s="12"/>
      <c r="G27" s="30">
        <f>G26-E26+(TIME(0,0,F26)*5)</f>
        <v>0.00040228009259257735</v>
      </c>
      <c r="H27" s="31"/>
      <c r="I27" s="14"/>
      <c r="J27" s="31">
        <f>J26-H26+(TIME(0,0,I26)*5)</f>
        <v>0.0004404282407407073</v>
      </c>
      <c r="K27" s="30"/>
      <c r="L27" s="12"/>
      <c r="M27" s="30">
        <f>M26-K26+(TIME(0,0,L26)*5)</f>
        <v>0.000366053240740738</v>
      </c>
      <c r="N27" s="31"/>
      <c r="O27" s="14"/>
      <c r="P27" s="31">
        <f>P26-N26+(TIME(0,0,O26)*5)</f>
        <v>0.0004240393518518776</v>
      </c>
      <c r="Q27" s="30"/>
      <c r="R27" s="12"/>
      <c r="S27" s="30">
        <f>S26-Q26+(TIME(0,0,R26)*5)</f>
        <v>0.0003625231481481639</v>
      </c>
      <c r="T27" s="31"/>
      <c r="U27" s="14"/>
      <c r="V27" s="31">
        <f>V26-T26+(TIME(0,0,U26)*5)</f>
        <v>0.00036134259259257284</v>
      </c>
      <c r="W27" s="30"/>
      <c r="X27" s="12"/>
      <c r="Y27" s="30">
        <f>Y26-W26+(TIME(0,0,X26)*5)</f>
        <v>0.00034106481481477324</v>
      </c>
      <c r="Z27" s="32"/>
      <c r="AA27" s="16"/>
      <c r="AB27" s="32">
        <f>AB26-Z26+(TIME(0,0,AA26)*5)</f>
        <v>0.00040333333333326504</v>
      </c>
      <c r="AC27" s="30"/>
      <c r="AD27" s="12"/>
      <c r="AE27" s="30">
        <f>AE26-AC26+(TIME(0,0,AD26)*5)</f>
        <v>0.00034516203703693904</v>
      </c>
      <c r="AF27" s="32"/>
      <c r="AG27" s="16"/>
      <c r="AH27" s="32">
        <f>AH26-AF26+(TIME(0,0,AG26)*5)</f>
        <v>0</v>
      </c>
      <c r="AI27" s="30"/>
      <c r="AJ27" s="12"/>
      <c r="AK27" s="30">
        <f>AK26-AI26+(TIME(0,0,AJ26)*5)</f>
        <v>0</v>
      </c>
      <c r="AL27" s="32"/>
      <c r="AM27" s="16"/>
      <c r="AN27" s="32">
        <f>AN26-AL26+(TIME(0,0,AM26)*5)</f>
        <v>0</v>
      </c>
      <c r="AO27" s="7">
        <f>IF(MIN(G27:AN27)&gt;0,MIN(G27:AN27),IF(SMALL(G27:AN27,MIN(COUNTIF(G27:AN27,0)+1,COUNT(G27:AN27)))&gt;0,SMALL(G27:AN27,COUNTIF(G27:AN27,0)+1),"Ingen tid"))</f>
        <v>0.00034106481481477324</v>
      </c>
      <c r="AP27" s="17">
        <f ca="1">IF(ISERROR(RANK(AO27,INDIRECT(CONCATENATE("AO",MATCH("Roadsport B",$A$1:$A$996,0),":AO",MATCH("Roadsport C",$A$1:$A$996,0))),1)),"Oplacerad",RANK(AO27,INDIRECT(CONCATENATE("AO",MATCH("Roadsport B",$A$1:$A$996,0),":AO",MATCH("Roadsport C",$A$1:$A$996,0))),1))</f>
        <v>2</v>
      </c>
    </row>
    <row r="28" spans="1:40" ht="13.5">
      <c r="A28" s="33">
        <v>67</v>
      </c>
      <c r="B28" s="23" t="s">
        <v>75</v>
      </c>
      <c r="C28" s="23" t="s">
        <v>76</v>
      </c>
      <c r="D28" s="23" t="s">
        <v>77</v>
      </c>
      <c r="E28" s="24">
        <v>0.40537391203703704</v>
      </c>
      <c r="F28" s="25">
        <v>0</v>
      </c>
      <c r="G28" s="24">
        <v>0.40573363425925923</v>
      </c>
      <c r="H28" s="26">
        <v>0.42474809027777777</v>
      </c>
      <c r="I28" s="27">
        <v>0</v>
      </c>
      <c r="J28" s="26">
        <v>0.4251037847222222</v>
      </c>
      <c r="K28" s="24">
        <v>0.4475677546296296</v>
      </c>
      <c r="L28" s="25">
        <v>0</v>
      </c>
      <c r="M28" s="24">
        <v>0.44792305555555556</v>
      </c>
      <c r="N28" s="26">
        <v>0.46658180555555556</v>
      </c>
      <c r="O28" s="27">
        <v>0</v>
      </c>
      <c r="P28" s="26">
        <v>0.4669348032407407</v>
      </c>
      <c r="Q28" s="24">
        <v>0.4858616898148148</v>
      </c>
      <c r="R28" s="25">
        <v>0</v>
      </c>
      <c r="S28" s="24">
        <v>0.48620856481481484</v>
      </c>
      <c r="T28" s="26">
        <v>0.5479195717592592</v>
      </c>
      <c r="U28" s="27">
        <v>0</v>
      </c>
      <c r="V28" s="26">
        <v>0.5482654166666666</v>
      </c>
      <c r="W28" s="24">
        <v>0.565605324074074</v>
      </c>
      <c r="X28" s="25">
        <v>1</v>
      </c>
      <c r="Y28" s="24">
        <v>0.5659401041666666</v>
      </c>
      <c r="Z28" s="28">
        <v>0.5858649305555556</v>
      </c>
      <c r="AA28" s="29">
        <v>1</v>
      </c>
      <c r="AB28" s="28">
        <v>0.5862043518518518</v>
      </c>
      <c r="AC28" s="24">
        <v>0.6089295486111111</v>
      </c>
      <c r="AD28" s="25">
        <v>0</v>
      </c>
      <c r="AE28" s="24">
        <v>0.6092859606481481</v>
      </c>
      <c r="AF28" s="28">
        <v>0</v>
      </c>
      <c r="AG28" s="29">
        <v>0</v>
      </c>
      <c r="AH28" s="28">
        <v>0</v>
      </c>
      <c r="AI28" s="24">
        <v>0</v>
      </c>
      <c r="AJ28" s="25">
        <v>0</v>
      </c>
      <c r="AK28" s="24">
        <v>0</v>
      </c>
      <c r="AL28" s="28">
        <v>0</v>
      </c>
      <c r="AM28" s="29">
        <v>0</v>
      </c>
      <c r="AN28" s="28">
        <v>0</v>
      </c>
    </row>
    <row r="29" spans="1:42" ht="13.5">
      <c r="A29" s="23"/>
      <c r="B29" s="23"/>
      <c r="C29" s="23"/>
      <c r="D29" s="23"/>
      <c r="E29" s="30"/>
      <c r="F29" s="12"/>
      <c r="G29" s="30">
        <f>G28-E28+(TIME(0,0,F28)*5)</f>
        <v>0.00035972222222219186</v>
      </c>
      <c r="H29" s="31"/>
      <c r="I29" s="14"/>
      <c r="J29" s="31">
        <f>J28-H28+(TIME(0,0,I28)*5)</f>
        <v>0.0003556944444444432</v>
      </c>
      <c r="K29" s="30"/>
      <c r="L29" s="12"/>
      <c r="M29" s="30">
        <f>M28-K28+(TIME(0,0,L28)*5)</f>
        <v>0.00035530092592594986</v>
      </c>
      <c r="N29" s="31"/>
      <c r="O29" s="14"/>
      <c r="P29" s="31">
        <f>P28-N28+(TIME(0,0,O28)*5)</f>
        <v>0.0003529976851851524</v>
      </c>
      <c r="Q29" s="30"/>
      <c r="R29" s="12"/>
      <c r="S29" s="30">
        <f>S28-Q28+(TIME(0,0,R28)*5)</f>
        <v>0.00034687500000002425</v>
      </c>
      <c r="T29" s="31"/>
      <c r="U29" s="14"/>
      <c r="V29" s="31">
        <f>V28-T28+(TIME(0,0,U28)*5)</f>
        <v>0.00034584490740741103</v>
      </c>
      <c r="W29" s="30"/>
      <c r="X29" s="12"/>
      <c r="Y29" s="30">
        <f>Y28-W28+(TIME(0,0,X28)*5)</f>
        <v>0.0003926504629629496</v>
      </c>
      <c r="Z29" s="32"/>
      <c r="AA29" s="16"/>
      <c r="AB29" s="32">
        <f>AB28-Z28+(TIME(0,0,AA28)*5)</f>
        <v>0.00039729166666664206</v>
      </c>
      <c r="AC29" s="30"/>
      <c r="AD29" s="12"/>
      <c r="AE29" s="30">
        <f>AE28-AC28+(TIME(0,0,AD28)*5)</f>
        <v>0.00035641203703695723</v>
      </c>
      <c r="AF29" s="32"/>
      <c r="AG29" s="16"/>
      <c r="AH29" s="32">
        <f>AH28-AF28+(TIME(0,0,AG28)*5)</f>
        <v>0</v>
      </c>
      <c r="AI29" s="30"/>
      <c r="AJ29" s="12"/>
      <c r="AK29" s="30">
        <f>AK28-AI28+(TIME(0,0,AJ28)*5)</f>
        <v>0</v>
      </c>
      <c r="AL29" s="32"/>
      <c r="AM29" s="16"/>
      <c r="AN29" s="32">
        <f>AN28-AL28+(TIME(0,0,AM28)*5)</f>
        <v>0</v>
      </c>
      <c r="AO29" s="7">
        <f>IF(MIN(G29:AN29)&gt;0,MIN(G29:AN29),IF(SMALL(G29:AN29,MIN(COUNTIF(G29:AN29,0)+1,COUNT(G29:AN29)))&gt;0,SMALL(G29:AN29,COUNTIF(G29:AN29,0)+1),"Ingen tid"))</f>
        <v>0.00034584490740741103</v>
      </c>
      <c r="AP29" s="17">
        <f ca="1">IF(ISERROR(RANK(AO29,INDIRECT(CONCATENATE("AO",MATCH("Roadsport B",$A$1:$A$996,0),":AO",MATCH("Roadsport C",$A$1:$A$996,0))),1)),"Oplacerad",RANK(AO29,INDIRECT(CONCATENATE("AO",MATCH("Roadsport B",$A$1:$A$996,0),":AO",MATCH("Roadsport C",$A$1:$A$996,0))),1))</f>
        <v>3</v>
      </c>
    </row>
    <row r="30" spans="1:39" ht="13.5">
      <c r="A30" s="33"/>
      <c r="B30" s="23"/>
      <c r="C30" s="23"/>
      <c r="D30" s="23"/>
      <c r="F30" s="2"/>
      <c r="I30"/>
      <c r="L30" s="2"/>
      <c r="O30"/>
      <c r="R30" s="2"/>
      <c r="U30"/>
      <c r="X30" s="2"/>
      <c r="AA30" s="5"/>
      <c r="AD30" s="2"/>
      <c r="AG30" s="5"/>
      <c r="AJ30" s="2"/>
      <c r="AM30" s="5"/>
    </row>
    <row r="31" spans="1:41" ht="13.5">
      <c r="A31" s="20" t="s">
        <v>78</v>
      </c>
      <c r="B31" s="21"/>
      <c r="C31" s="21"/>
      <c r="D31" s="21"/>
      <c r="F31" s="2"/>
      <c r="I31"/>
      <c r="L31" s="2"/>
      <c r="O31"/>
      <c r="R31" s="2"/>
      <c r="U31"/>
      <c r="X31" s="2"/>
      <c r="AA31" s="5"/>
      <c r="AD31" s="2"/>
      <c r="AG31" s="5"/>
      <c r="AJ31" s="2"/>
      <c r="AM31" s="5"/>
      <c r="AO31"/>
    </row>
    <row r="32" spans="1:40" ht="13.5">
      <c r="A32" s="33">
        <v>8</v>
      </c>
      <c r="B32" s="23" t="s">
        <v>79</v>
      </c>
      <c r="C32" s="23" t="s">
        <v>80</v>
      </c>
      <c r="D32" s="23" t="s">
        <v>81</v>
      </c>
      <c r="E32" s="24">
        <v>0.40747210648148147</v>
      </c>
      <c r="F32" s="25">
        <v>0</v>
      </c>
      <c r="G32" s="24">
        <v>0.4078749074074074</v>
      </c>
      <c r="H32" s="26">
        <v>0.4268401736111111</v>
      </c>
      <c r="I32" s="27">
        <v>1</v>
      </c>
      <c r="J32" s="26">
        <v>0.4272122800925926</v>
      </c>
      <c r="K32" s="24">
        <v>0.4495003587962963</v>
      </c>
      <c r="L32" s="25">
        <v>0</v>
      </c>
      <c r="M32" s="24">
        <v>0.449862337962963</v>
      </c>
      <c r="N32" s="26">
        <v>0.4685873148148148</v>
      </c>
      <c r="O32" s="27">
        <v>0</v>
      </c>
      <c r="P32" s="26">
        <v>0.4689488773148148</v>
      </c>
      <c r="Q32" s="24">
        <v>0.4948990046296296</v>
      </c>
      <c r="R32" s="25">
        <v>0</v>
      </c>
      <c r="S32" s="24">
        <v>0.49525391203703706</v>
      </c>
      <c r="T32" s="26">
        <v>0.5545979976851851</v>
      </c>
      <c r="U32" s="27">
        <v>0</v>
      </c>
      <c r="V32" s="26">
        <v>0.5549493518518519</v>
      </c>
      <c r="W32" s="24">
        <v>0.5739141550925926</v>
      </c>
      <c r="X32" s="25">
        <v>1</v>
      </c>
      <c r="Y32" s="24">
        <v>0.5742626967592592</v>
      </c>
      <c r="Z32" s="24">
        <v>0.6000141550925926</v>
      </c>
      <c r="AA32" s="29">
        <v>1</v>
      </c>
      <c r="AB32" s="28">
        <v>0.6003663773148148</v>
      </c>
      <c r="AC32" s="24">
        <v>0.6156935416666667</v>
      </c>
      <c r="AD32" s="25">
        <v>0</v>
      </c>
      <c r="AE32" s="24">
        <v>0.6160567592592593</v>
      </c>
      <c r="AF32" s="28">
        <v>0</v>
      </c>
      <c r="AG32" s="29">
        <v>0</v>
      </c>
      <c r="AH32" s="28">
        <v>0</v>
      </c>
      <c r="AI32" s="24">
        <v>0</v>
      </c>
      <c r="AJ32" s="25">
        <v>0</v>
      </c>
      <c r="AK32" s="24">
        <v>0</v>
      </c>
      <c r="AL32" s="28">
        <v>0</v>
      </c>
      <c r="AM32" s="29">
        <v>0</v>
      </c>
      <c r="AN32" s="28">
        <v>0</v>
      </c>
    </row>
    <row r="33" spans="1:42" ht="13.5">
      <c r="A33"/>
      <c r="E33" s="30"/>
      <c r="F33" s="12"/>
      <c r="G33" s="30">
        <f>G32-E32+(TIME(0,0,F32)*5)</f>
        <v>0.000402800925925928</v>
      </c>
      <c r="H33" s="31"/>
      <c r="I33" s="14"/>
      <c r="J33" s="31">
        <f>J32-H32+(TIME(0,0,I32)*5)</f>
        <v>0.00042997685185187484</v>
      </c>
      <c r="K33" s="30"/>
      <c r="L33" s="12"/>
      <c r="M33" s="30">
        <f>M32-K32+(TIME(0,0,L32)*5)</f>
        <v>0.0003619791666666927</v>
      </c>
      <c r="N33" s="31"/>
      <c r="O33" s="14"/>
      <c r="P33" s="31">
        <f>P32-N32+(TIME(0,0,O32)*5)</f>
        <v>0.0003615625000000233</v>
      </c>
      <c r="Q33" s="30"/>
      <c r="R33" s="12"/>
      <c r="S33" s="30">
        <f>S32-Q32+(TIME(0,0,R32)*5)</f>
        <v>0.0003549074074074565</v>
      </c>
      <c r="T33" s="31"/>
      <c r="U33" s="14"/>
      <c r="V33" s="31">
        <f>V32-T32+(TIME(0,0,U32)*5)</f>
        <v>0.0003513541666667619</v>
      </c>
      <c r="W33" s="30"/>
      <c r="X33" s="12"/>
      <c r="Y33" s="30">
        <f>Y32-W32+(TIME(0,0,X32)*5)</f>
        <v>0.00040641203703701667</v>
      </c>
      <c r="Z33" s="32"/>
      <c r="AA33" s="16"/>
      <c r="AB33" s="32">
        <f>AB32-Z32+(TIME(0,0,AA32)*5)</f>
        <v>0.0004100925925925686</v>
      </c>
      <c r="AC33" s="30"/>
      <c r="AD33" s="12"/>
      <c r="AE33" s="30">
        <f>AE32-AC32+(TIME(0,0,AD32)*5)</f>
        <v>0.0003632175925926129</v>
      </c>
      <c r="AF33" s="32"/>
      <c r="AG33" s="16"/>
      <c r="AH33" s="32">
        <f>AH32-AF32+(TIME(0,0,AG32)*5)</f>
        <v>0</v>
      </c>
      <c r="AI33" s="30"/>
      <c r="AJ33" s="12"/>
      <c r="AK33" s="30">
        <f>AK32-AI32+(TIME(0,0,AJ32)*5)</f>
        <v>0</v>
      </c>
      <c r="AL33" s="32"/>
      <c r="AM33" s="16"/>
      <c r="AN33" s="32">
        <f>AN32-AL32+(TIME(0,0,AM32)*5)</f>
        <v>0</v>
      </c>
      <c r="AO33" s="7">
        <f>IF(MIN(G33:AN33)&gt;0,MIN(G33:AN33),IF(SMALL(G33:AN33,MIN(COUNTIF(G33:AN33,0)+1,COUNT(G33:AN33)))&gt;0,SMALL(G33:AN33,COUNTIF(G33:AN33,0)+1),"Ingen tid"))</f>
        <v>0.0003513541666667619</v>
      </c>
      <c r="AP33" s="17">
        <f ca="1">IF(ISERROR(RANK(AO33,INDIRECT(CONCATENATE("AO",MATCH("Roadsport C",$A$1:$A$996,0),":AO",MATCH("RS",$A$1:$A$996,0))),1)),"Oplacerad",RANK(AO33,INDIRECT(CONCATENATE("AO",MATCH("Roadsport C",$A$1:$A$996,0),":AO",MATCH("RS",$A$1:$A$996,0))),1))</f>
        <v>2</v>
      </c>
    </row>
    <row r="34" spans="1:40" ht="13.5">
      <c r="A34" s="33">
        <v>16</v>
      </c>
      <c r="B34" s="23" t="s">
        <v>82</v>
      </c>
      <c r="C34" s="23" t="s">
        <v>83</v>
      </c>
      <c r="D34" s="23" t="s">
        <v>71</v>
      </c>
      <c r="E34" s="24">
        <v>0.4015723958333333</v>
      </c>
      <c r="F34" s="25">
        <v>3</v>
      </c>
      <c r="G34" s="24">
        <v>0.40193666666666666</v>
      </c>
      <c r="H34" s="26">
        <v>0.42743122685185186</v>
      </c>
      <c r="I34" s="27">
        <v>1</v>
      </c>
      <c r="J34" s="26">
        <v>0.427801724537037</v>
      </c>
      <c r="K34" s="24">
        <v>0.4555353703703704</v>
      </c>
      <c r="L34" s="25">
        <v>0</v>
      </c>
      <c r="M34" s="24">
        <v>0.45590565972222225</v>
      </c>
      <c r="N34" s="26">
        <v>0.4735258449074074</v>
      </c>
      <c r="O34" s="27">
        <v>0</v>
      </c>
      <c r="P34" s="26">
        <v>0.47389777777777775</v>
      </c>
      <c r="Q34" s="24">
        <v>0.49576453703703705</v>
      </c>
      <c r="R34" s="25">
        <v>0</v>
      </c>
      <c r="S34" s="24">
        <v>0.4961286574074074</v>
      </c>
      <c r="T34" s="26">
        <v>0</v>
      </c>
      <c r="U34" s="27">
        <v>0</v>
      </c>
      <c r="V34" s="26">
        <v>0</v>
      </c>
      <c r="W34" s="24">
        <v>0.5708843518518518</v>
      </c>
      <c r="X34" s="25">
        <v>0</v>
      </c>
      <c r="Y34" s="24">
        <v>0.5712381134259259</v>
      </c>
      <c r="Z34" s="28">
        <v>0.5843250462962963</v>
      </c>
      <c r="AA34" s="29">
        <v>0</v>
      </c>
      <c r="AB34" s="28">
        <v>0.5846714351851852</v>
      </c>
      <c r="AC34" s="24">
        <v>0.5954637615740741</v>
      </c>
      <c r="AD34" s="25">
        <v>0</v>
      </c>
      <c r="AE34" s="24">
        <v>0.5958008680555555</v>
      </c>
      <c r="AF34" s="28">
        <v>0.6164629861111112</v>
      </c>
      <c r="AG34" s="29">
        <v>0</v>
      </c>
      <c r="AH34" s="28">
        <v>0.6168048263888889</v>
      </c>
      <c r="AI34" s="24">
        <v>0</v>
      </c>
      <c r="AJ34" s="25">
        <v>0</v>
      </c>
      <c r="AK34" s="24">
        <v>0</v>
      </c>
      <c r="AL34" s="28">
        <v>0</v>
      </c>
      <c r="AM34" s="29">
        <v>0</v>
      </c>
      <c r="AN34" s="28">
        <v>0</v>
      </c>
    </row>
    <row r="35" spans="1:42" ht="13.5">
      <c r="A35"/>
      <c r="E35" s="30"/>
      <c r="F35" s="12"/>
      <c r="G35" s="30">
        <f>G34-E34+(TIME(0,0,F34)*5)</f>
        <v>0.0005378819444444578</v>
      </c>
      <c r="H35" s="31"/>
      <c r="I35" s="14"/>
      <c r="J35" s="31">
        <f>J34-H34+(TIME(0,0,I34)*5)</f>
        <v>0.00042836805555552637</v>
      </c>
      <c r="K35" s="30"/>
      <c r="L35" s="12"/>
      <c r="M35" s="30">
        <f>M34-K34+(TIME(0,0,L34)*5)</f>
        <v>0.0003702893518518491</v>
      </c>
      <c r="N35" s="31"/>
      <c r="O35" s="14"/>
      <c r="P35" s="31">
        <f>P34-N34+(TIME(0,0,O34)*5)</f>
        <v>0.0003719328703703506</v>
      </c>
      <c r="Q35" s="30"/>
      <c r="R35" s="12"/>
      <c r="S35" s="30">
        <f>S34-Q34+(TIME(0,0,R34)*5)</f>
        <v>0.0003641203703703688</v>
      </c>
      <c r="T35" s="31"/>
      <c r="U35" s="14"/>
      <c r="V35" s="31">
        <f>V34-T34+(TIME(0,0,U34)*5)</f>
        <v>0</v>
      </c>
      <c r="W35" s="30"/>
      <c r="X35" s="12"/>
      <c r="Y35" s="30">
        <f>Y34-W34+(TIME(0,0,X34)*5)</f>
        <v>0.00035376157407407405</v>
      </c>
      <c r="Z35" s="32"/>
      <c r="AA35" s="16"/>
      <c r="AB35" s="32">
        <f>AB34-Z34+(TIME(0,0,AA34)*5)</f>
        <v>0.0003463888888888267</v>
      </c>
      <c r="AC35" s="30"/>
      <c r="AD35" s="12"/>
      <c r="AE35" s="30">
        <f>AE34-AC34+(TIME(0,0,AD34)*5)</f>
        <v>0.00033710648148144173</v>
      </c>
      <c r="AF35" s="32"/>
      <c r="AG35" s="16"/>
      <c r="AH35" s="32">
        <f>AH34-AF34+(TIME(0,0,AG34)*5)</f>
        <v>0.0003418402777777274</v>
      </c>
      <c r="AI35" s="30"/>
      <c r="AJ35" s="12"/>
      <c r="AK35" s="30">
        <f>AK34-AI34+(TIME(0,0,AJ34)*5)</f>
        <v>0</v>
      </c>
      <c r="AL35" s="32"/>
      <c r="AM35" s="16"/>
      <c r="AN35" s="32">
        <f>AN34-AL34+(TIME(0,0,AM34)*5)</f>
        <v>0</v>
      </c>
      <c r="AO35" s="7">
        <f>IF(MIN(G35:AN35)&gt;0,MIN(G35:AN35),IF(SMALL(G35:AN35,MIN(COUNTIF(G35:AN35,0)+1,COUNT(G35:AN35)))&gt;0,SMALL(G35:AN35,COUNTIF(G35:AN35,0)+1),"Ingen tid"))</f>
        <v>0.00033710648148144173</v>
      </c>
      <c r="AP35" s="17">
        <f ca="1">IF(ISERROR(RANK(AO35,INDIRECT(CONCATENATE("AO",MATCH("Roadsport C",$A$1:$A$996,0),":AO",MATCH("RS",$A$1:$A$996,0))),1)),"Oplacerad",RANK(AO35,INDIRECT(CONCATENATE("AO",MATCH("Roadsport C",$A$1:$A$996,0),":AO",MATCH("RS",$A$1:$A$996,0))),1))</f>
        <v>1</v>
      </c>
    </row>
    <row r="36" spans="1:40" ht="13.5">
      <c r="A36" s="33">
        <v>20</v>
      </c>
      <c r="B36" s="23" t="s">
        <v>84</v>
      </c>
      <c r="C36" s="23" t="s">
        <v>85</v>
      </c>
      <c r="D36" s="23" t="s">
        <v>86</v>
      </c>
      <c r="E36" s="24">
        <v>0.3993014236111111</v>
      </c>
      <c r="F36" s="25">
        <v>0</v>
      </c>
      <c r="G36" s="24">
        <v>0.3996836226851852</v>
      </c>
      <c r="H36" s="26">
        <v>0.42075519675925926</v>
      </c>
      <c r="I36" s="27">
        <v>0</v>
      </c>
      <c r="J36" s="26">
        <v>0.4211301273148148</v>
      </c>
      <c r="K36" s="24">
        <v>0.4427318055555556</v>
      </c>
      <c r="L36" s="25">
        <v>0</v>
      </c>
      <c r="M36" s="24">
        <v>0.44309644675925924</v>
      </c>
      <c r="N36" s="26">
        <v>0.4613274884259259</v>
      </c>
      <c r="O36" s="27">
        <v>0</v>
      </c>
      <c r="P36" s="26">
        <v>0.4616885185185185</v>
      </c>
      <c r="Q36" s="24">
        <v>0.47933800925925923</v>
      </c>
      <c r="R36" s="25">
        <v>1</v>
      </c>
      <c r="S36" s="24">
        <v>0.4797125925925926</v>
      </c>
      <c r="T36" s="26">
        <v>0.543756724537037</v>
      </c>
      <c r="U36" s="27">
        <v>0</v>
      </c>
      <c r="V36" s="26">
        <v>0.5441272569444444</v>
      </c>
      <c r="W36" s="24">
        <v>0.5611079050925926</v>
      </c>
      <c r="X36" s="25">
        <v>2</v>
      </c>
      <c r="Y36" s="24">
        <v>0.5614749537037037</v>
      </c>
      <c r="Z36" s="28">
        <v>0.5780374768518518</v>
      </c>
      <c r="AA36" s="29">
        <v>0</v>
      </c>
      <c r="AB36" s="28">
        <v>0.5784173611111111</v>
      </c>
      <c r="AC36" s="24">
        <v>0.5986964351851852</v>
      </c>
      <c r="AD36" s="25">
        <v>0</v>
      </c>
      <c r="AE36" s="24">
        <v>0.599070150462963</v>
      </c>
      <c r="AF36" s="28">
        <v>0</v>
      </c>
      <c r="AG36" s="29">
        <v>0</v>
      </c>
      <c r="AH36" s="28">
        <v>0</v>
      </c>
      <c r="AI36" s="24">
        <v>0</v>
      </c>
      <c r="AJ36" s="25">
        <v>0</v>
      </c>
      <c r="AK36" s="24">
        <v>0</v>
      </c>
      <c r="AL36" s="28">
        <v>0</v>
      </c>
      <c r="AM36" s="29">
        <v>0</v>
      </c>
      <c r="AN36" s="28">
        <v>0</v>
      </c>
    </row>
    <row r="37" spans="1:42" ht="13.5">
      <c r="A37"/>
      <c r="E37" s="30"/>
      <c r="F37" s="12"/>
      <c r="G37" s="30">
        <f>G36-E36+(TIME(0,0,F36)*5)</f>
        <v>0.0003821990740741077</v>
      </c>
      <c r="H37" s="31"/>
      <c r="I37" s="14"/>
      <c r="J37" s="31">
        <f>J36-H36+(TIME(0,0,I36)*5)</f>
        <v>0.00037493055555554156</v>
      </c>
      <c r="K37" s="30"/>
      <c r="L37" s="12"/>
      <c r="M37" s="30">
        <f>M36-K36+(TIME(0,0,L36)*5)</f>
        <v>0.00036464120370366393</v>
      </c>
      <c r="N37" s="31"/>
      <c r="O37" s="14"/>
      <c r="P37" s="31">
        <f>P36-N36+(TIME(0,0,O36)*5)</f>
        <v>0.00036103009259258467</v>
      </c>
      <c r="Q37" s="30"/>
      <c r="R37" s="12"/>
      <c r="S37" s="30">
        <f>S36-Q36+(TIME(0,0,R36)*5)</f>
        <v>0.00043245370370371516</v>
      </c>
      <c r="T37" s="31"/>
      <c r="U37" s="14"/>
      <c r="V37" s="31">
        <f>V36-T36+(TIME(0,0,U36)*5)</f>
        <v>0.0003705324074073646</v>
      </c>
      <c r="W37" s="30"/>
      <c r="X37" s="12"/>
      <c r="Y37" s="30">
        <f>Y36-W36+(TIME(0,0,X36)*5)</f>
        <v>0.00048278935185188336</v>
      </c>
      <c r="Z37" s="32"/>
      <c r="AA37" s="16"/>
      <c r="AB37" s="32">
        <f>AB36-Z36+(TIME(0,0,AA36)*5)</f>
        <v>0.0003798842592592777</v>
      </c>
      <c r="AC37" s="30"/>
      <c r="AD37" s="12"/>
      <c r="AE37" s="30">
        <f>AE36-AC36+(TIME(0,0,AD36)*5)</f>
        <v>0.00037371527777774194</v>
      </c>
      <c r="AF37" s="32"/>
      <c r="AG37" s="16"/>
      <c r="AH37" s="32">
        <f>AH36-AF36+(TIME(0,0,AG36)*5)</f>
        <v>0</v>
      </c>
      <c r="AI37" s="30"/>
      <c r="AJ37" s="12"/>
      <c r="AK37" s="30">
        <f>AK36-AI36+(TIME(0,0,AJ36)*5)</f>
        <v>0</v>
      </c>
      <c r="AL37" s="32"/>
      <c r="AM37" s="16"/>
      <c r="AN37" s="32">
        <f>AN36-AL36+(TIME(0,0,AM36)*5)</f>
        <v>0</v>
      </c>
      <c r="AO37" s="7">
        <f>IF(MIN(G37:AN37)&gt;0,MIN(G37:AN37),IF(SMALL(G37:AN37,MIN(COUNTIF(G37:AN37,0)+1,COUNT(G37:AN37)))&gt;0,SMALL(G37:AN37,COUNTIF(G37:AN37,0)+1),"Ingen tid"))</f>
        <v>0.00036103009259258467</v>
      </c>
      <c r="AP37" s="17">
        <f ca="1">IF(ISERROR(RANK(AO37,INDIRECT(CONCATENATE("AO",MATCH("Roadsport C",$A$1:$A$996,0),":AO",MATCH("RS",$A$1:$A$996,0))),1)),"Oplacerad",RANK(AO37,INDIRECT(CONCATENATE("AO",MATCH("Roadsport C",$A$1:$A$996,0),":AO",MATCH("RS",$A$1:$A$996,0))),1))</f>
        <v>4</v>
      </c>
    </row>
    <row r="38" spans="1:40" ht="13.5">
      <c r="A38" s="33">
        <v>38</v>
      </c>
      <c r="B38" s="23" t="s">
        <v>87</v>
      </c>
      <c r="C38" s="23" t="s">
        <v>88</v>
      </c>
      <c r="D38" s="23" t="s">
        <v>89</v>
      </c>
      <c r="E38" s="24">
        <v>0.4133543402777778</v>
      </c>
      <c r="F38" s="25">
        <v>1</v>
      </c>
      <c r="G38" s="24">
        <v>0.4137425347222222</v>
      </c>
      <c r="H38" s="26">
        <v>0.43278024305555557</v>
      </c>
      <c r="I38" s="27">
        <v>0</v>
      </c>
      <c r="J38" s="26">
        <v>0.4331944560185185</v>
      </c>
      <c r="K38" s="24">
        <v>0.45316269675925924</v>
      </c>
      <c r="L38" s="25">
        <v>0</v>
      </c>
      <c r="M38" s="24">
        <v>0.45354510416666666</v>
      </c>
      <c r="N38" s="26">
        <v>0.47118612268518517</v>
      </c>
      <c r="O38" s="27">
        <v>0</v>
      </c>
      <c r="P38" s="26">
        <v>0.4715550578703704</v>
      </c>
      <c r="Q38" s="24">
        <v>0.4874113773148148</v>
      </c>
      <c r="R38" s="25">
        <v>0</v>
      </c>
      <c r="S38" s="24">
        <v>0.4877912847222222</v>
      </c>
      <c r="T38" s="26">
        <v>0.5489837152777778</v>
      </c>
      <c r="U38" s="27">
        <v>0</v>
      </c>
      <c r="V38" s="26">
        <v>0.5493600578703703</v>
      </c>
      <c r="W38" s="24">
        <v>0.5666115393518518</v>
      </c>
      <c r="X38" s="25">
        <v>1</v>
      </c>
      <c r="Y38" s="24">
        <v>0.5669795601851851</v>
      </c>
      <c r="Z38" s="28">
        <v>0.5868682638888889</v>
      </c>
      <c r="AA38" s="29">
        <v>0</v>
      </c>
      <c r="AB38" s="28">
        <v>0.5872509953703704</v>
      </c>
      <c r="AC38" s="24">
        <v>0.6098473032407408</v>
      </c>
      <c r="AD38" s="25">
        <v>0</v>
      </c>
      <c r="AE38" s="24">
        <v>0.6102321643518519</v>
      </c>
      <c r="AF38" s="28">
        <v>0</v>
      </c>
      <c r="AG38" s="29">
        <v>0</v>
      </c>
      <c r="AH38" s="28">
        <v>0</v>
      </c>
      <c r="AI38" s="24">
        <v>0</v>
      </c>
      <c r="AJ38" s="25">
        <v>0</v>
      </c>
      <c r="AK38" s="24">
        <v>0</v>
      </c>
      <c r="AL38" s="28">
        <v>0</v>
      </c>
      <c r="AM38" s="29">
        <v>0</v>
      </c>
      <c r="AN38" s="28">
        <v>0</v>
      </c>
    </row>
    <row r="39" spans="1:42" ht="13.5">
      <c r="A39"/>
      <c r="E39" s="30"/>
      <c r="F39" s="12"/>
      <c r="G39" s="30">
        <f>G38-E38+(TIME(0,0,F38)*5)</f>
        <v>0.0004460648148148044</v>
      </c>
      <c r="H39" s="31"/>
      <c r="I39" s="14"/>
      <c r="J39" s="31">
        <f>J38-H38+(TIME(0,0,I38)*5)</f>
        <v>0.0004142129629629565</v>
      </c>
      <c r="K39" s="30"/>
      <c r="L39" s="12"/>
      <c r="M39" s="30">
        <f>M38-K38+(TIME(0,0,L38)*5)</f>
        <v>0.00038240740740741463</v>
      </c>
      <c r="N39" s="31"/>
      <c r="O39" s="14"/>
      <c r="P39" s="31">
        <f>P38-N38+(TIME(0,0,O38)*5)</f>
        <v>0.0003689351851852152</v>
      </c>
      <c r="Q39" s="30"/>
      <c r="R39" s="12"/>
      <c r="S39" s="30">
        <f>S38-Q38+(TIME(0,0,R38)*5)</f>
        <v>0.00037990740740739826</v>
      </c>
      <c r="T39" s="31"/>
      <c r="U39" s="14"/>
      <c r="V39" s="31">
        <f>V38-T38+(TIME(0,0,U38)*5)</f>
        <v>0.0003763425925925601</v>
      </c>
      <c r="W39" s="30"/>
      <c r="X39" s="12"/>
      <c r="Y39" s="30">
        <f>Y38-W38+(TIME(0,0,X38)*5)</f>
        <v>0.00042589120370368605</v>
      </c>
      <c r="Z39" s="32"/>
      <c r="AA39" s="16"/>
      <c r="AB39" s="32">
        <f>AB38-Z38+(TIME(0,0,AA38)*5)</f>
        <v>0.00038273148148149083</v>
      </c>
      <c r="AC39" s="30"/>
      <c r="AD39" s="12"/>
      <c r="AE39" s="30">
        <f>AE38-AC38+(TIME(0,0,AD38)*5)</f>
        <v>0.0003848611111111344</v>
      </c>
      <c r="AF39" s="32"/>
      <c r="AG39" s="16"/>
      <c r="AH39" s="32">
        <f>AH38-AF38+(TIME(0,0,AG38)*5)</f>
        <v>0</v>
      </c>
      <c r="AI39" s="30"/>
      <c r="AJ39" s="12"/>
      <c r="AK39" s="30">
        <f>AK38-AI38+(TIME(0,0,AJ38)*5)</f>
        <v>0</v>
      </c>
      <c r="AL39" s="32"/>
      <c r="AM39" s="16"/>
      <c r="AN39" s="32">
        <f>AN38-AL38+(TIME(0,0,AM38)*5)</f>
        <v>0</v>
      </c>
      <c r="AO39" s="7">
        <f>IF(MIN(G39:AN39)&gt;0,MIN(G39:AN39),IF(SMALL(G39:AN39,MIN(COUNTIF(G39:AN39,0)+1,COUNT(G39:AN39)))&gt;0,SMALL(G39:AN39,COUNTIF(G39:AN39,0)+1),"Ingen tid"))</f>
        <v>0.0003689351851852152</v>
      </c>
      <c r="AP39" s="17">
        <f ca="1">IF(ISERROR(RANK(AO39,INDIRECT(CONCATENATE("AO",MATCH("Roadsport C",$A$1:$A$996,0),":AO",MATCH("RS",$A$1:$A$996,0))),1)),"Oplacerad",RANK(AO39,INDIRECT(CONCATENATE("AO",MATCH("Roadsport C",$A$1:$A$996,0),":AO",MATCH("RS",$A$1:$A$996,0))),1))</f>
        <v>8</v>
      </c>
    </row>
    <row r="40" spans="1:40" ht="13.5">
      <c r="A40" s="33">
        <v>75</v>
      </c>
      <c r="B40" s="23" t="s">
        <v>90</v>
      </c>
      <c r="C40" s="23" t="s">
        <v>91</v>
      </c>
      <c r="D40" s="23" t="s">
        <v>92</v>
      </c>
      <c r="E40" s="24">
        <v>0.4145743055555556</v>
      </c>
      <c r="F40" s="25">
        <v>0</v>
      </c>
      <c r="G40" s="24">
        <v>0.4149981365740741</v>
      </c>
      <c r="H40" s="26">
        <v>0.4347079050925926</v>
      </c>
      <c r="I40" s="27">
        <v>0</v>
      </c>
      <c r="J40" s="26">
        <v>0.43509304398148146</v>
      </c>
      <c r="K40" s="24">
        <v>0.4550295833333333</v>
      </c>
      <c r="L40" s="25">
        <v>0</v>
      </c>
      <c r="M40" s="24">
        <v>0.45541274305555557</v>
      </c>
      <c r="N40" s="26">
        <v>0.47301747685185186</v>
      </c>
      <c r="O40" s="27">
        <v>1</v>
      </c>
      <c r="P40" s="26">
        <v>0.4734031712962963</v>
      </c>
      <c r="Q40" s="24">
        <v>0.4889791087962963</v>
      </c>
      <c r="R40" s="25">
        <v>0</v>
      </c>
      <c r="S40" s="24">
        <v>0.4893544097222222</v>
      </c>
      <c r="T40" s="26">
        <v>0.5499176851851851</v>
      </c>
      <c r="U40" s="27">
        <v>0</v>
      </c>
      <c r="V40" s="26">
        <v>0.5502966898148148</v>
      </c>
      <c r="W40" s="24">
        <v>0.5676071180555555</v>
      </c>
      <c r="X40" s="25">
        <v>0</v>
      </c>
      <c r="Y40" s="24">
        <v>0.5679900694444444</v>
      </c>
      <c r="Z40" s="28">
        <v>0.5878447106481481</v>
      </c>
      <c r="AA40" s="29">
        <v>0</v>
      </c>
      <c r="AB40" s="28">
        <v>0.5882198148148148</v>
      </c>
      <c r="AC40" s="24">
        <v>0.6108125462962963</v>
      </c>
      <c r="AD40" s="25">
        <v>0</v>
      </c>
      <c r="AE40" s="24">
        <v>0.6111961689814814</v>
      </c>
      <c r="AF40" s="28">
        <v>0</v>
      </c>
      <c r="AG40" s="29">
        <v>0</v>
      </c>
      <c r="AH40" s="28">
        <v>0</v>
      </c>
      <c r="AI40" s="24">
        <v>0</v>
      </c>
      <c r="AJ40" s="25">
        <v>0</v>
      </c>
      <c r="AK40" s="24">
        <v>0</v>
      </c>
      <c r="AL40" s="28">
        <v>0</v>
      </c>
      <c r="AM40" s="29">
        <v>0</v>
      </c>
      <c r="AN40" s="28">
        <v>0</v>
      </c>
    </row>
    <row r="41" spans="1:42" ht="13.5">
      <c r="A41"/>
      <c r="E41" s="30"/>
      <c r="F41" s="12"/>
      <c r="G41" s="30">
        <f>G40-E40+(TIME(0,0,F40)*5)</f>
        <v>0.0004238310185185057</v>
      </c>
      <c r="H41" s="31"/>
      <c r="I41" s="14"/>
      <c r="J41" s="31">
        <f>J40-H40+(TIME(0,0,I40)*5)</f>
        <v>0.0003851388888888585</v>
      </c>
      <c r="K41" s="30"/>
      <c r="L41" s="12"/>
      <c r="M41" s="30">
        <f>M40-K40+(TIME(0,0,L40)*5)</f>
        <v>0.00038315972222224826</v>
      </c>
      <c r="N41" s="31"/>
      <c r="O41" s="14"/>
      <c r="P41" s="31">
        <f>P40-N40+(TIME(0,0,O40)*5)</f>
        <v>0.00044356481481478804</v>
      </c>
      <c r="Q41" s="30"/>
      <c r="R41" s="12"/>
      <c r="S41" s="30">
        <f>S40-Q40+(TIME(0,0,R40)*5)</f>
        <v>0.00037530092592591435</v>
      </c>
      <c r="T41" s="31"/>
      <c r="U41" s="14"/>
      <c r="V41" s="31">
        <f>V40-T40+(TIME(0,0,U40)*5)</f>
        <v>0.00037900462962969783</v>
      </c>
      <c r="W41" s="30"/>
      <c r="X41" s="12"/>
      <c r="Y41" s="30">
        <f>Y40-W40+(TIME(0,0,X40)*5)</f>
        <v>0.0003829513888888858</v>
      </c>
      <c r="Z41" s="32"/>
      <c r="AA41" s="16"/>
      <c r="AB41" s="32">
        <f>AB40-Z40+(TIME(0,0,AA40)*5)</f>
        <v>0.0003751041666666399</v>
      </c>
      <c r="AC41" s="30"/>
      <c r="AD41" s="12"/>
      <c r="AE41" s="30">
        <f>AE40-AC40+(TIME(0,0,AD40)*5)</f>
        <v>0.00038362268518510323</v>
      </c>
      <c r="AF41" s="32"/>
      <c r="AG41" s="16"/>
      <c r="AH41" s="32">
        <f>AH40-AF40+(TIME(0,0,AG40)*5)</f>
        <v>0</v>
      </c>
      <c r="AI41" s="30"/>
      <c r="AJ41" s="12"/>
      <c r="AK41" s="30">
        <f>AK40-AI40+(TIME(0,0,AJ40)*5)</f>
        <v>0</v>
      </c>
      <c r="AL41" s="32"/>
      <c r="AM41" s="16"/>
      <c r="AN41" s="32">
        <f>AN40-AL40+(TIME(0,0,AM40)*5)</f>
        <v>0</v>
      </c>
      <c r="AO41" s="7">
        <f>IF(MIN(G41:AN41)&gt;0,MIN(G41:AN41),IF(SMALL(G41:AN41,MIN(COUNTIF(G41:AN41,0)+1,COUNT(G41:AN41)))&gt;0,SMALL(G41:AN41,COUNTIF(G41:AN41,0)+1),"Ingen tid"))</f>
        <v>0.0003751041666666399</v>
      </c>
      <c r="AP41" s="17">
        <f ca="1">IF(ISERROR(RANK(AO41,INDIRECT(CONCATENATE("AO",MATCH("Roadsport C",$A$1:$A$996,0),":AO",MATCH("RS",$A$1:$A$996,0))),1)),"Oplacerad",RANK(AO41,INDIRECT(CONCATENATE("AO",MATCH("Roadsport C",$A$1:$A$996,0),":AO",MATCH("RS",$A$1:$A$996,0))),1))</f>
        <v>9</v>
      </c>
    </row>
    <row r="42" spans="1:40" ht="13.5">
      <c r="A42" s="33">
        <v>68</v>
      </c>
      <c r="B42" s="23" t="s">
        <v>93</v>
      </c>
      <c r="C42" s="23" t="s">
        <v>94</v>
      </c>
      <c r="D42" s="23" t="s">
        <v>86</v>
      </c>
      <c r="E42" s="24">
        <v>0.4069369212962963</v>
      </c>
      <c r="F42" s="25">
        <v>0</v>
      </c>
      <c r="G42" s="24">
        <v>0.40732094907407407</v>
      </c>
      <c r="H42" s="26">
        <v>0.4262549189814815</v>
      </c>
      <c r="I42" s="27">
        <v>1</v>
      </c>
      <c r="J42" s="26">
        <v>0.4266330439814815</v>
      </c>
      <c r="K42" s="24">
        <v>0.44902461805555555</v>
      </c>
      <c r="L42" s="25">
        <v>0</v>
      </c>
      <c r="M42" s="24">
        <v>0.44939523148148147</v>
      </c>
      <c r="N42" s="26">
        <v>0.46802193287037036</v>
      </c>
      <c r="O42" s="27">
        <v>1</v>
      </c>
      <c r="P42" s="26">
        <v>0.46838126157407406</v>
      </c>
      <c r="Q42" s="24">
        <v>0.49411310185185187</v>
      </c>
      <c r="R42" s="25">
        <v>1</v>
      </c>
      <c r="S42" s="24">
        <v>0.494482337962963</v>
      </c>
      <c r="T42" s="26">
        <v>0.5555784375</v>
      </c>
      <c r="U42" s="27">
        <v>0</v>
      </c>
      <c r="V42" s="26">
        <v>0.5559433217592593</v>
      </c>
      <c r="W42" s="24">
        <v>0.5729217013888889</v>
      </c>
      <c r="X42" s="25">
        <v>1</v>
      </c>
      <c r="Y42" s="24">
        <v>0.5732867708333333</v>
      </c>
      <c r="Z42" s="28">
        <v>0.5922406018518519</v>
      </c>
      <c r="AA42" s="29">
        <v>0</v>
      </c>
      <c r="AB42" s="28">
        <v>0.5926074652777777</v>
      </c>
      <c r="AC42" s="24">
        <v>0.6136271875</v>
      </c>
      <c r="AD42" s="25">
        <v>1</v>
      </c>
      <c r="AE42" s="24">
        <v>0.6139896412037037</v>
      </c>
      <c r="AF42" s="28">
        <v>0</v>
      </c>
      <c r="AG42" s="29">
        <v>0</v>
      </c>
      <c r="AH42" s="28">
        <v>0</v>
      </c>
      <c r="AI42" s="24">
        <v>0</v>
      </c>
      <c r="AJ42" s="25">
        <v>0</v>
      </c>
      <c r="AK42" s="24">
        <v>0</v>
      </c>
      <c r="AL42" s="28">
        <v>0</v>
      </c>
      <c r="AM42" s="29">
        <v>0</v>
      </c>
      <c r="AN42" s="28">
        <v>0</v>
      </c>
    </row>
    <row r="43" spans="1:42" ht="13.5">
      <c r="A43"/>
      <c r="E43" s="30"/>
      <c r="F43" s="12"/>
      <c r="G43" s="30">
        <f>G42-E42+(TIME(0,0,F42)*5)</f>
        <v>0.0003840277777777956</v>
      </c>
      <c r="H43" s="31"/>
      <c r="I43" s="14"/>
      <c r="J43" s="31">
        <f>J42-H42+(TIME(0,0,I42)*5)</f>
        <v>0.0004359953703703773</v>
      </c>
      <c r="K43" s="30"/>
      <c r="L43" s="12"/>
      <c r="M43" s="30">
        <f>M42-K42+(TIME(0,0,L42)*5)</f>
        <v>0.0003706134259259253</v>
      </c>
      <c r="N43" s="31"/>
      <c r="O43" s="14"/>
      <c r="P43" s="31">
        <f>P42-N42+(TIME(0,0,O42)*5)</f>
        <v>0.00041719907407406886</v>
      </c>
      <c r="Q43" s="30"/>
      <c r="R43" s="12"/>
      <c r="S43" s="30">
        <f>S42-Q42+(TIME(0,0,R42)*5)</f>
        <v>0.00042710648148148566</v>
      </c>
      <c r="T43" s="31"/>
      <c r="U43" s="14"/>
      <c r="V43" s="31">
        <f>V42-T42+(TIME(0,0,U42)*5)</f>
        <v>0.00036488425925929047</v>
      </c>
      <c r="W43" s="30"/>
      <c r="X43" s="12"/>
      <c r="Y43" s="30">
        <f>Y42-W42+(TIME(0,0,X42)*5)</f>
        <v>0.0004229398148148472</v>
      </c>
      <c r="Z43" s="32"/>
      <c r="AA43" s="16"/>
      <c r="AB43" s="32">
        <f>AB42-Z42+(TIME(0,0,AA42)*5)</f>
        <v>0.0003668634259258452</v>
      </c>
      <c r="AC43" s="30"/>
      <c r="AD43" s="12"/>
      <c r="AE43" s="30">
        <f>AE42-AC42+(TIME(0,0,AD42)*5)</f>
        <v>0.0004203240740740616</v>
      </c>
      <c r="AF43" s="32"/>
      <c r="AG43" s="16"/>
      <c r="AH43" s="32">
        <f>AH42-AF42+(TIME(0,0,AG42)*5)</f>
        <v>0</v>
      </c>
      <c r="AI43" s="30"/>
      <c r="AJ43" s="12"/>
      <c r="AK43" s="30">
        <f>AK42-AI42+(TIME(0,0,AJ42)*5)</f>
        <v>0</v>
      </c>
      <c r="AL43" s="32"/>
      <c r="AM43" s="16"/>
      <c r="AN43" s="32">
        <f>AN42-AL42+(TIME(0,0,AM42)*5)</f>
        <v>0</v>
      </c>
      <c r="AO43" s="7">
        <f>IF(MIN(G43:AN43)&gt;0,MIN(G43:AN43),IF(SMALL(G43:AN43,MIN(COUNTIF(G43:AN43,0)+1,COUNT(G43:AN43)))&gt;0,SMALL(G43:AN43,COUNTIF(G43:AN43,0)+1),"Ingen tid"))</f>
        <v>0.00036488425925929047</v>
      </c>
      <c r="AP43" s="17">
        <f ca="1">IF(ISERROR(RANK(AO43,INDIRECT(CONCATENATE("AO",MATCH("Roadsport C",$A$1:$A$996,0),":AO",MATCH("RS",$A$1:$A$996,0))),1)),"Oplacerad",RANK(AO43,INDIRECT(CONCATENATE("AO",MATCH("Roadsport C",$A$1:$A$996,0),":AO",MATCH("RS",$A$1:$A$996,0))),1))</f>
        <v>6</v>
      </c>
    </row>
    <row r="44" spans="1:40" ht="13.5">
      <c r="A44" s="22">
        <v>73</v>
      </c>
      <c r="B44" s="23" t="s">
        <v>44</v>
      </c>
      <c r="C44" s="23" t="s">
        <v>95</v>
      </c>
      <c r="D44" s="23" t="s">
        <v>86</v>
      </c>
      <c r="E44" s="24">
        <v>0.41401771990740743</v>
      </c>
      <c r="F44" s="25">
        <v>0</v>
      </c>
      <c r="G44" s="24">
        <v>0.4143998726851852</v>
      </c>
      <c r="H44" s="26">
        <v>0.43329098379629627</v>
      </c>
      <c r="I44" s="27">
        <v>1</v>
      </c>
      <c r="J44" s="26">
        <v>0.43367810185185185</v>
      </c>
      <c r="K44" s="24">
        <v>0.45364482638888887</v>
      </c>
      <c r="L44" s="25">
        <v>0</v>
      </c>
      <c r="M44" s="24">
        <v>0.4540366898148148</v>
      </c>
      <c r="N44" s="26">
        <v>0.471656875</v>
      </c>
      <c r="O44" s="27">
        <v>0</v>
      </c>
      <c r="P44" s="26">
        <v>0.4720440625</v>
      </c>
      <c r="Q44" s="24">
        <v>0.4879046875</v>
      </c>
      <c r="R44" s="25">
        <v>0</v>
      </c>
      <c r="S44" s="24">
        <v>0.48827758101851854</v>
      </c>
      <c r="T44" s="26">
        <v>0.549457974537037</v>
      </c>
      <c r="U44" s="27">
        <v>0</v>
      </c>
      <c r="V44" s="26">
        <v>0.5498226388888889</v>
      </c>
      <c r="W44" s="24">
        <v>0.5671422569444444</v>
      </c>
      <c r="X44" s="25">
        <v>0</v>
      </c>
      <c r="Y44" s="24">
        <v>0.5675140046296296</v>
      </c>
      <c r="Z44" s="28">
        <v>0.5873398148148148</v>
      </c>
      <c r="AA44" s="29">
        <v>1</v>
      </c>
      <c r="AB44" s="28">
        <v>0.5877001388888888</v>
      </c>
      <c r="AC44" s="24">
        <v>0.6103328009259259</v>
      </c>
      <c r="AD44" s="25">
        <v>0</v>
      </c>
      <c r="AE44" s="24">
        <v>0.6106985532407407</v>
      </c>
      <c r="AF44" s="28">
        <v>0</v>
      </c>
      <c r="AG44" s="29">
        <v>0</v>
      </c>
      <c r="AH44" s="28">
        <v>0</v>
      </c>
      <c r="AI44" s="24">
        <v>0</v>
      </c>
      <c r="AJ44" s="25">
        <v>0</v>
      </c>
      <c r="AK44" s="24">
        <v>0</v>
      </c>
      <c r="AL44" s="28">
        <v>0</v>
      </c>
      <c r="AM44" s="29">
        <v>0</v>
      </c>
      <c r="AN44" s="28">
        <v>0</v>
      </c>
    </row>
    <row r="45" spans="1:42" ht="13.5">
      <c r="A45"/>
      <c r="E45" s="30"/>
      <c r="F45" s="12"/>
      <c r="G45" s="30">
        <f>G44-E44+(TIME(0,0,F44)*5)</f>
        <v>0.0003821527777777556</v>
      </c>
      <c r="H45" s="31"/>
      <c r="I45" s="14"/>
      <c r="J45" s="31">
        <f>J44-H44+(TIME(0,0,I44)*5)</f>
        <v>0.0004449884259259501</v>
      </c>
      <c r="K45" s="30"/>
      <c r="L45" s="12"/>
      <c r="M45" s="30">
        <f>M44-K44+(TIME(0,0,L44)*5)</f>
        <v>0.00039186342592595347</v>
      </c>
      <c r="N45" s="31"/>
      <c r="O45" s="14"/>
      <c r="P45" s="31">
        <f>P44-N44+(TIME(0,0,O44)*5)</f>
        <v>0.0003871874999999969</v>
      </c>
      <c r="Q45" s="30"/>
      <c r="R45" s="12"/>
      <c r="S45" s="30">
        <f>S44-Q44+(TIME(0,0,R44)*5)</f>
        <v>0.0003728935185185467</v>
      </c>
      <c r="T45" s="31"/>
      <c r="U45" s="14"/>
      <c r="V45" s="31">
        <f>V44-T44+(TIME(0,0,U44)*5)</f>
        <v>0.0003646643518518955</v>
      </c>
      <c r="W45" s="30"/>
      <c r="X45" s="12"/>
      <c r="Y45" s="30">
        <f>Y44-W44+(TIME(0,0,X44)*5)</f>
        <v>0.0003717476851852197</v>
      </c>
      <c r="Z45" s="32"/>
      <c r="AA45" s="16"/>
      <c r="AB45" s="32">
        <f>AB44-Z44+(TIME(0,0,AA44)*5)</f>
        <v>0.000418194444444418</v>
      </c>
      <c r="AC45" s="30"/>
      <c r="AD45" s="12"/>
      <c r="AE45" s="30">
        <f>AE44-AC44+(TIME(0,0,AD44)*5)</f>
        <v>0.00036575231481483783</v>
      </c>
      <c r="AF45" s="32"/>
      <c r="AG45" s="16"/>
      <c r="AH45" s="32">
        <f>AH44-AF44+(TIME(0,0,AG44)*5)</f>
        <v>0</v>
      </c>
      <c r="AI45" s="30"/>
      <c r="AJ45" s="12"/>
      <c r="AK45" s="30">
        <f>AK44-AI44+(TIME(0,0,AJ44)*5)</f>
        <v>0</v>
      </c>
      <c r="AL45" s="32"/>
      <c r="AM45" s="16"/>
      <c r="AN45" s="32">
        <f>AN44-AL44+(TIME(0,0,AM44)*5)</f>
        <v>0</v>
      </c>
      <c r="AO45" s="7">
        <f>IF(MIN(G45:AN45)&gt;0,MIN(G45:AN45),IF(SMALL(G45:AN45,MIN(COUNTIF(G45:AN45,0)+1,COUNT(G45:AN45)))&gt;0,SMALL(G45:AN45,COUNTIF(G45:AN45,0)+1),"Ingen tid"))</f>
        <v>0.0003646643518518955</v>
      </c>
      <c r="AP45" s="17">
        <f ca="1">IF(ISERROR(RANK(AO45,INDIRECT(CONCATENATE("AO",MATCH("Roadsport C",$A$1:$A$996,0),":AO",MATCH("RS",$A$1:$A$996,0))),1)),"Oplacerad",RANK(AO45,INDIRECT(CONCATENATE("AO",MATCH("Roadsport C",$A$1:$A$996,0),":AO",MATCH("RS",$A$1:$A$996,0))),1))</f>
        <v>5</v>
      </c>
    </row>
    <row r="46" spans="1:40" ht="13.5">
      <c r="A46" s="33">
        <v>88</v>
      </c>
      <c r="B46" s="23" t="s">
        <v>96</v>
      </c>
      <c r="C46" s="23" t="s">
        <v>97</v>
      </c>
      <c r="D46" s="23" t="s">
        <v>98</v>
      </c>
      <c r="E46" s="24">
        <v>0.41513479166666667</v>
      </c>
      <c r="F46" s="25">
        <v>1</v>
      </c>
      <c r="G46" s="24">
        <v>0.4154937268518519</v>
      </c>
      <c r="H46" s="26">
        <v>0.4352273726851852</v>
      </c>
      <c r="I46" s="27">
        <v>0</v>
      </c>
      <c r="J46" s="26">
        <v>0.4355815162037037</v>
      </c>
      <c r="K46" s="24">
        <v>0.454141875</v>
      </c>
      <c r="L46" s="25">
        <v>0</v>
      </c>
      <c r="M46" s="24">
        <v>0.4545017361111111</v>
      </c>
      <c r="N46" s="26">
        <v>0.4721165740740741</v>
      </c>
      <c r="O46" s="27">
        <v>0</v>
      </c>
      <c r="P46" s="26">
        <v>0.4724700231481481</v>
      </c>
      <c r="Q46" s="24">
        <v>0.48836855324074074</v>
      </c>
      <c r="R46" s="25">
        <v>1</v>
      </c>
      <c r="S46" s="24">
        <v>0.48871944444444443</v>
      </c>
      <c r="T46" s="26">
        <v>0.5509805208333334</v>
      </c>
      <c r="U46" s="27">
        <v>0</v>
      </c>
      <c r="V46" s="26">
        <v>0.5513388078703704</v>
      </c>
      <c r="W46" s="24">
        <v>0.5685723726851852</v>
      </c>
      <c r="X46" s="25">
        <v>0</v>
      </c>
      <c r="Y46" s="24">
        <v>0.5689269675925926</v>
      </c>
      <c r="Z46" s="28">
        <v>0.5906934606481481</v>
      </c>
      <c r="AA46" s="29">
        <v>0</v>
      </c>
      <c r="AB46" s="28">
        <v>0.5910510300925926</v>
      </c>
      <c r="AC46" s="24">
        <v>0.6145857986111111</v>
      </c>
      <c r="AD46" s="25">
        <v>0</v>
      </c>
      <c r="AE46" s="24">
        <v>0.6149443171296296</v>
      </c>
      <c r="AF46" s="28">
        <v>0</v>
      </c>
      <c r="AG46" s="29">
        <v>0</v>
      </c>
      <c r="AH46" s="28">
        <v>0</v>
      </c>
      <c r="AI46" s="24">
        <v>0</v>
      </c>
      <c r="AJ46" s="25">
        <v>0</v>
      </c>
      <c r="AK46" s="24">
        <v>0</v>
      </c>
      <c r="AL46" s="28">
        <v>0</v>
      </c>
      <c r="AM46" s="29">
        <v>0</v>
      </c>
      <c r="AN46" s="28">
        <v>0</v>
      </c>
    </row>
    <row r="47" spans="1:42" ht="13.5">
      <c r="A47"/>
      <c r="E47" s="30"/>
      <c r="F47" s="12"/>
      <c r="G47" s="30">
        <f>G46-E46+(TIME(0,0,F46)*5)</f>
        <v>0.0004168055555555755</v>
      </c>
      <c r="H47" s="31"/>
      <c r="I47" s="14"/>
      <c r="J47" s="31">
        <f>J46-H46+(TIME(0,0,I46)*5)</f>
        <v>0.00035414351851853487</v>
      </c>
      <c r="K47" s="30"/>
      <c r="L47" s="12"/>
      <c r="M47" s="30">
        <f>M46-K46+(TIME(0,0,L46)*5)</f>
        <v>0.00035986111111113717</v>
      </c>
      <c r="N47" s="31"/>
      <c r="O47" s="14"/>
      <c r="P47" s="31">
        <f>P46-N46+(TIME(0,0,O46)*5)</f>
        <v>0.00035344907407403037</v>
      </c>
      <c r="Q47" s="30"/>
      <c r="R47" s="12"/>
      <c r="S47" s="30">
        <f>S46-Q46+(TIME(0,0,R46)*5)</f>
        <v>0.0004087615740740552</v>
      </c>
      <c r="T47" s="31"/>
      <c r="U47" s="14"/>
      <c r="V47" s="31">
        <f>V46-T46+(TIME(0,0,U46)*5)</f>
        <v>0.00035828703703699727</v>
      </c>
      <c r="W47" s="30"/>
      <c r="X47" s="12"/>
      <c r="Y47" s="30">
        <f>Y46-W46+(TIME(0,0,X46)*5)</f>
        <v>0.00035459490740741284</v>
      </c>
      <c r="Z47" s="32"/>
      <c r="AA47" s="16"/>
      <c r="AB47" s="32">
        <f>AB46-Z46+(TIME(0,0,AA46)*5)</f>
        <v>0.00035756944444453875</v>
      </c>
      <c r="AC47" s="30"/>
      <c r="AD47" s="12"/>
      <c r="AE47" s="30">
        <f>AE46-AC46+(TIME(0,0,AD46)*5)</f>
        <v>0.0003585185185185358</v>
      </c>
      <c r="AF47" s="32"/>
      <c r="AG47" s="16"/>
      <c r="AH47" s="32">
        <f>AH46-AF46+(TIME(0,0,AG46)*5)</f>
        <v>0</v>
      </c>
      <c r="AI47" s="30"/>
      <c r="AJ47" s="12"/>
      <c r="AK47" s="30">
        <f>AK46-AI46+(TIME(0,0,AJ46)*5)</f>
        <v>0</v>
      </c>
      <c r="AL47" s="32"/>
      <c r="AM47" s="16"/>
      <c r="AN47" s="32">
        <f>AN46-AL46+(TIME(0,0,AM46)*5)</f>
        <v>0</v>
      </c>
      <c r="AO47" s="7">
        <f>IF(MIN(G47:AN47)&gt;0,MIN(G47:AN47),IF(SMALL(G47:AN47,MIN(COUNTIF(G47:AN47,0)+1,COUNT(G47:AN47)))&gt;0,SMALL(G47:AN47,COUNTIF(G47:AN47,0)+1),"Ingen tid"))</f>
        <v>0.00035344907407403037</v>
      </c>
      <c r="AP47" s="17">
        <f ca="1">IF(ISERROR(RANK(AO47,INDIRECT(CONCATENATE("AO",MATCH("Roadsport C",$A$1:$A$996,0),":AO",MATCH("RS",$A$1:$A$996,0))),1)),"Oplacerad",RANK(AO47,INDIRECT(CONCATENATE("AO",MATCH("Roadsport C",$A$1:$A$996,0),":AO",MATCH("RS",$A$1:$A$996,0))),1))</f>
        <v>3</v>
      </c>
    </row>
    <row r="48" spans="1:40" ht="13.5">
      <c r="A48" s="22">
        <v>460</v>
      </c>
      <c r="B48" s="23" t="s">
        <v>99</v>
      </c>
      <c r="C48" s="23" t="s">
        <v>100</v>
      </c>
      <c r="D48" s="23" t="s">
        <v>101</v>
      </c>
      <c r="E48" s="24">
        <v>0.4044684375</v>
      </c>
      <c r="F48" s="25">
        <v>0</v>
      </c>
      <c r="G48" s="24">
        <v>0.4048813773148148</v>
      </c>
      <c r="H48" s="26">
        <v>0.42426432870370373</v>
      </c>
      <c r="I48" s="27">
        <v>0</v>
      </c>
      <c r="J48" s="26">
        <v>0.4246482060185185</v>
      </c>
      <c r="K48" s="24">
        <v>0.44709435185185187</v>
      </c>
      <c r="L48" s="25">
        <v>1</v>
      </c>
      <c r="M48" s="24">
        <v>0.447466712962963</v>
      </c>
      <c r="N48" s="26">
        <v>0.46606922453703703</v>
      </c>
      <c r="O48" s="27">
        <v>1</v>
      </c>
      <c r="P48" s="26">
        <v>0.4664548263888889</v>
      </c>
      <c r="Q48" s="24">
        <v>0.4853659953703704</v>
      </c>
      <c r="R48" s="25">
        <v>0</v>
      </c>
      <c r="S48" s="24">
        <v>0.48575681712962965</v>
      </c>
      <c r="T48" s="26">
        <v>0.5473612037037037</v>
      </c>
      <c r="U48" s="27">
        <v>1</v>
      </c>
      <c r="V48" s="26">
        <v>0.5477571412037037</v>
      </c>
      <c r="W48" s="24">
        <v>0.5651091087962963</v>
      </c>
      <c r="X48" s="25">
        <v>0</v>
      </c>
      <c r="Y48" s="24">
        <v>0.5655131018518519</v>
      </c>
      <c r="Z48" s="28">
        <v>0.5852558101851851</v>
      </c>
      <c r="AA48" s="29">
        <v>1</v>
      </c>
      <c r="AB48" s="28">
        <v>0.5856530671296296</v>
      </c>
      <c r="AC48" s="24">
        <v>0.6084523148148148</v>
      </c>
      <c r="AD48" s="25">
        <v>0</v>
      </c>
      <c r="AE48" s="24">
        <v>0.608850613425926</v>
      </c>
      <c r="AF48" s="28">
        <v>0</v>
      </c>
      <c r="AG48" s="29">
        <v>0</v>
      </c>
      <c r="AH48" s="28">
        <v>0</v>
      </c>
      <c r="AI48" s="24">
        <v>0</v>
      </c>
      <c r="AJ48" s="25">
        <v>0</v>
      </c>
      <c r="AK48" s="24">
        <v>0</v>
      </c>
      <c r="AL48" s="28">
        <v>0</v>
      </c>
      <c r="AM48" s="29">
        <v>0</v>
      </c>
      <c r="AN48" s="28">
        <v>0</v>
      </c>
    </row>
    <row r="49" spans="1:42" ht="13.5">
      <c r="A49"/>
      <c r="E49" s="30"/>
      <c r="F49" s="12"/>
      <c r="G49" s="30">
        <f>G48-E48+(TIME(0,0,F48)*5)</f>
        <v>0.0004129398148148278</v>
      </c>
      <c r="H49" s="31"/>
      <c r="I49" s="14"/>
      <c r="J49" s="31">
        <f>J48-H48+(TIME(0,0,I48)*5)</f>
        <v>0.0003838773148147623</v>
      </c>
      <c r="K49" s="30"/>
      <c r="L49" s="12"/>
      <c r="M49" s="30">
        <f>M48-K48+(TIME(0,0,L48)*5)</f>
        <v>0.0004302314814814784</v>
      </c>
      <c r="N49" s="31"/>
      <c r="O49" s="14"/>
      <c r="P49" s="31">
        <f>P48-N48+(TIME(0,0,O48)*5)</f>
        <v>0.00044347222222225035</v>
      </c>
      <c r="Q49" s="30"/>
      <c r="R49" s="12"/>
      <c r="S49" s="30">
        <f>S48-Q48+(TIME(0,0,R48)*5)</f>
        <v>0.0003908217592592522</v>
      </c>
      <c r="T49" s="31"/>
      <c r="U49" s="14"/>
      <c r="V49" s="31">
        <f>V48-T48+(TIME(0,0,U48)*5)</f>
        <v>0.00045380787037036907</v>
      </c>
      <c r="W49" s="30"/>
      <c r="X49" s="12"/>
      <c r="Y49" s="30">
        <f>Y48-W48+(TIME(0,0,X48)*5)</f>
        <v>0.00040399305555560705</v>
      </c>
      <c r="Z49" s="32"/>
      <c r="AA49" s="16"/>
      <c r="AB49" s="32">
        <f>AB48-Z48+(TIME(0,0,AA48)*5)</f>
        <v>0.0004551273148148499</v>
      </c>
      <c r="AC49" s="30"/>
      <c r="AD49" s="12"/>
      <c r="AE49" s="30">
        <f>AE48-AC48+(TIME(0,0,AD48)*5)</f>
        <v>0.0003982986111111808</v>
      </c>
      <c r="AF49" s="32"/>
      <c r="AG49" s="16"/>
      <c r="AH49" s="32">
        <f>AH48-AF48+(TIME(0,0,AG48)*5)</f>
        <v>0</v>
      </c>
      <c r="AI49" s="30"/>
      <c r="AJ49" s="12"/>
      <c r="AK49" s="30">
        <f>AK48-AI48+(TIME(0,0,AJ48)*5)</f>
        <v>0</v>
      </c>
      <c r="AL49" s="32"/>
      <c r="AM49" s="16"/>
      <c r="AN49" s="32">
        <f>AN48-AL48+(TIME(0,0,AM48)*5)</f>
        <v>0</v>
      </c>
      <c r="AO49" s="7">
        <f>IF(MIN(G49:AN49)&gt;0,MIN(G49:AN49),IF(SMALL(G49:AN49,MIN(COUNTIF(G49:AN49,0)+1,COUNT(G49:AN49)))&gt;0,SMALL(G49:AN49,COUNTIF(G49:AN49,0)+1),"Ingen tid"))</f>
        <v>0.0003838773148147623</v>
      </c>
      <c r="AP49" s="17">
        <f ca="1">IF(ISERROR(RANK(AO49,INDIRECT(CONCATENATE("AO",MATCH("Roadsport C",$A$1:$A$996,0),":AO",MATCH("RS",$A$1:$A$996,0))),1)),"Oplacerad",RANK(AO49,INDIRECT(CONCATENATE("AO",MATCH("Roadsport C",$A$1:$A$996,0),":AO",MATCH("RS",$A$1:$A$996,0))),1))</f>
        <v>10</v>
      </c>
    </row>
    <row r="50" spans="1:40" ht="13.5">
      <c r="A50" s="22">
        <v>880</v>
      </c>
      <c r="B50" s="23" t="s">
        <v>102</v>
      </c>
      <c r="C50" s="23" t="s">
        <v>103</v>
      </c>
      <c r="D50" s="23" t="s">
        <v>86</v>
      </c>
      <c r="E50" s="24">
        <v>0.4064127314814815</v>
      </c>
      <c r="F50" s="25">
        <v>0</v>
      </c>
      <c r="G50" s="24">
        <v>0.40679868055555557</v>
      </c>
      <c r="H50" s="26">
        <v>0.4257370023148148</v>
      </c>
      <c r="I50" s="27">
        <v>0</v>
      </c>
      <c r="J50" s="26">
        <v>0.4261199421296296</v>
      </c>
      <c r="K50" s="24">
        <v>0.44852778935185184</v>
      </c>
      <c r="L50" s="25">
        <v>0</v>
      </c>
      <c r="M50" s="24">
        <v>0.44889277777777775</v>
      </c>
      <c r="N50" s="26">
        <v>0.46753855324074073</v>
      </c>
      <c r="O50" s="27">
        <v>0</v>
      </c>
      <c r="P50" s="26">
        <v>0.46791362268518516</v>
      </c>
      <c r="Q50" s="24">
        <v>0.4936130324074074</v>
      </c>
      <c r="R50" s="25">
        <v>0</v>
      </c>
      <c r="S50" s="24">
        <v>0.4939803587962963</v>
      </c>
      <c r="T50" s="26">
        <v>0.5541279050925926</v>
      </c>
      <c r="U50" s="27">
        <v>0</v>
      </c>
      <c r="V50" s="26">
        <v>0.5545107291666667</v>
      </c>
      <c r="W50" s="24">
        <v>0.571998425925926</v>
      </c>
      <c r="X50" s="25">
        <v>1</v>
      </c>
      <c r="Y50" s="24">
        <v>0.5723676273148148</v>
      </c>
      <c r="Z50" s="28">
        <v>0.5911634143518518</v>
      </c>
      <c r="AA50" s="29">
        <v>0</v>
      </c>
      <c r="AB50" s="28">
        <v>0.5915406365740741</v>
      </c>
      <c r="AC50" s="24">
        <v>0</v>
      </c>
      <c r="AD50" s="25">
        <v>0</v>
      </c>
      <c r="AE50" s="24">
        <v>0</v>
      </c>
      <c r="AF50" s="28">
        <v>0</v>
      </c>
      <c r="AG50" s="29">
        <v>0</v>
      </c>
      <c r="AH50" s="28">
        <v>0</v>
      </c>
      <c r="AI50" s="24">
        <v>0</v>
      </c>
      <c r="AJ50" s="25">
        <v>0</v>
      </c>
      <c r="AK50" s="24">
        <v>0</v>
      </c>
      <c r="AL50" s="28">
        <v>0</v>
      </c>
      <c r="AM50" s="29">
        <v>0</v>
      </c>
      <c r="AN50" s="28">
        <v>0</v>
      </c>
    </row>
    <row r="51" spans="1:42" ht="13.5">
      <c r="A51"/>
      <c r="E51" s="30"/>
      <c r="F51" s="12"/>
      <c r="G51" s="30">
        <f>G50-E50+(TIME(0,0,F50)*5)</f>
        <v>0.00038594907407407675</v>
      </c>
      <c r="H51" s="31"/>
      <c r="I51" s="14"/>
      <c r="J51" s="31">
        <f>J50-H50+(TIME(0,0,I50)*5)</f>
        <v>0.0003829398148147978</v>
      </c>
      <c r="K51" s="30"/>
      <c r="L51" s="12"/>
      <c r="M51" s="30">
        <f>M50-K50+(TIME(0,0,L50)*5)</f>
        <v>0.0003649884259259162</v>
      </c>
      <c r="N51" s="31"/>
      <c r="O51" s="14"/>
      <c r="P51" s="31">
        <f>P50-N50+(TIME(0,0,O50)*5)</f>
        <v>0.00037506944444443135</v>
      </c>
      <c r="Q51" s="30"/>
      <c r="R51" s="12"/>
      <c r="S51" s="30">
        <f>S50-Q50+(TIME(0,0,R50)*5)</f>
        <v>0.0003673263888889222</v>
      </c>
      <c r="T51" s="31"/>
      <c r="U51" s="14"/>
      <c r="V51" s="31">
        <f>V50-T50+(TIME(0,0,U50)*5)</f>
        <v>0.00038282407407408403</v>
      </c>
      <c r="W51" s="30"/>
      <c r="X51" s="12"/>
      <c r="Y51" s="30">
        <f>Y50-W50+(TIME(0,0,X50)*5)</f>
        <v>0.0004270717592592216</v>
      </c>
      <c r="Z51" s="32"/>
      <c r="AA51" s="16"/>
      <c r="AB51" s="32">
        <f>AB50-Z50+(TIME(0,0,AA50)*5)</f>
        <v>0.000377222222222251</v>
      </c>
      <c r="AC51" s="30"/>
      <c r="AD51" s="12"/>
      <c r="AE51" s="30">
        <f>AE50-AC50+(TIME(0,0,AD50)*5)</f>
        <v>0</v>
      </c>
      <c r="AF51" s="32"/>
      <c r="AG51" s="16"/>
      <c r="AH51" s="32">
        <f>AH50-AF50+(TIME(0,0,AG50)*5)</f>
        <v>0</v>
      </c>
      <c r="AI51" s="30"/>
      <c r="AJ51" s="12"/>
      <c r="AK51" s="30">
        <f>AK50-AI50+(TIME(0,0,AJ50)*5)</f>
        <v>0</v>
      </c>
      <c r="AL51" s="32"/>
      <c r="AM51" s="16"/>
      <c r="AN51" s="32">
        <f>AN50-AL50+(TIME(0,0,AM50)*5)</f>
        <v>0</v>
      </c>
      <c r="AO51" s="7">
        <f>IF(MIN(G51:AN51)&gt;0,MIN(G51:AN51),IF(SMALL(G51:AN51,MIN(COUNTIF(G51:AN51,0)+1,COUNT(G51:AN51)))&gt;0,SMALL(G51:AN51,COUNTIF(G51:AN51,0)+1),"Ingen tid"))</f>
        <v>0.0003649884259259162</v>
      </c>
      <c r="AP51" s="17">
        <f ca="1">IF(ISERROR(RANK(AO51,INDIRECT(CONCATENATE("AO",MATCH("Roadsport C",$A$1:$A$996,0),":AO",MATCH("RS",$A$1:$A$996,0))),1)),"Oplacerad",RANK(AO51,INDIRECT(CONCATENATE("AO",MATCH("Roadsport C",$A$1:$A$996,0),":AO",MATCH("RS",$A$1:$A$996,0))),1))</f>
        <v>7</v>
      </c>
    </row>
    <row r="52" ht="13.5">
      <c r="A52"/>
    </row>
    <row r="53" spans="1:4" ht="13.5">
      <c r="A53" s="20" t="s">
        <v>104</v>
      </c>
      <c r="B53" s="21"/>
      <c r="C53" s="21"/>
      <c r="D53" s="21"/>
    </row>
    <row r="54" spans="1:40" ht="13.5">
      <c r="A54" s="22">
        <v>39</v>
      </c>
      <c r="B54" s="23" t="s">
        <v>105</v>
      </c>
      <c r="C54" s="23" t="s">
        <v>106</v>
      </c>
      <c r="D54" s="23" t="s">
        <v>107</v>
      </c>
      <c r="E54" s="24">
        <v>0</v>
      </c>
      <c r="F54" s="25">
        <v>0</v>
      </c>
      <c r="G54" s="24">
        <v>0</v>
      </c>
      <c r="H54" s="26">
        <v>0</v>
      </c>
      <c r="I54" s="27">
        <v>0</v>
      </c>
      <c r="J54" s="26">
        <v>0</v>
      </c>
      <c r="K54" s="24">
        <v>0</v>
      </c>
      <c r="L54" s="25">
        <v>0</v>
      </c>
      <c r="M54" s="24">
        <v>0</v>
      </c>
      <c r="N54" s="26">
        <v>0</v>
      </c>
      <c r="O54" s="27">
        <v>0</v>
      </c>
      <c r="P54" s="26">
        <v>0</v>
      </c>
      <c r="Q54" s="24">
        <v>0</v>
      </c>
      <c r="R54" s="25">
        <v>0</v>
      </c>
      <c r="S54" s="24">
        <v>0</v>
      </c>
      <c r="T54" s="26">
        <v>0</v>
      </c>
      <c r="U54" s="27">
        <v>0</v>
      </c>
      <c r="V54" s="26">
        <v>0</v>
      </c>
      <c r="W54" s="24">
        <v>0</v>
      </c>
      <c r="X54" s="25">
        <v>0</v>
      </c>
      <c r="Y54" s="24">
        <v>0</v>
      </c>
      <c r="Z54" s="28">
        <v>0</v>
      </c>
      <c r="AA54" s="29">
        <v>0</v>
      </c>
      <c r="AB54" s="28">
        <v>0</v>
      </c>
      <c r="AC54" s="24">
        <v>0</v>
      </c>
      <c r="AD54" s="25">
        <v>0</v>
      </c>
      <c r="AE54" s="24">
        <v>0</v>
      </c>
      <c r="AF54" s="28">
        <v>0</v>
      </c>
      <c r="AG54" s="29">
        <v>0</v>
      </c>
      <c r="AH54" s="28">
        <v>0</v>
      </c>
      <c r="AI54" s="24">
        <v>0</v>
      </c>
      <c r="AJ54" s="25">
        <v>0</v>
      </c>
      <c r="AK54" s="24">
        <v>0</v>
      </c>
      <c r="AL54" s="28">
        <v>0</v>
      </c>
      <c r="AM54" s="29">
        <v>0</v>
      </c>
      <c r="AN54" s="28">
        <v>0</v>
      </c>
    </row>
    <row r="55" spans="1:42" ht="13.5">
      <c r="A55" s="33"/>
      <c r="B55" s="23"/>
      <c r="C55" s="23"/>
      <c r="D55" s="23"/>
      <c r="E55" s="30"/>
      <c r="F55" s="12"/>
      <c r="G55" s="30">
        <f>G54-E54+(TIME(0,0,F54)*5)</f>
        <v>0</v>
      </c>
      <c r="H55" s="31"/>
      <c r="I55" s="14"/>
      <c r="J55" s="31">
        <f>J54-H54+(TIME(0,0,I54)*5)</f>
        <v>0</v>
      </c>
      <c r="K55" s="30"/>
      <c r="L55" s="12"/>
      <c r="M55" s="30">
        <f>M54-K54+(TIME(0,0,L54)*5)</f>
        <v>0</v>
      </c>
      <c r="N55" s="31"/>
      <c r="O55" s="14"/>
      <c r="P55" s="31">
        <f>P54-N54+(TIME(0,0,O54)*5)</f>
        <v>0</v>
      </c>
      <c r="Q55" s="30"/>
      <c r="R55" s="12"/>
      <c r="S55" s="30">
        <f>S54-Q54+(TIME(0,0,R54)*5)</f>
        <v>0</v>
      </c>
      <c r="T55" s="31"/>
      <c r="U55" s="14"/>
      <c r="V55" s="31">
        <f>V54-T54+(TIME(0,0,U54)*5)</f>
        <v>0</v>
      </c>
      <c r="W55" s="30"/>
      <c r="X55" s="12"/>
      <c r="Y55" s="30">
        <f>Y54-W54+(TIME(0,0,X54)*5)</f>
        <v>0</v>
      </c>
      <c r="Z55" s="32"/>
      <c r="AA55" s="16"/>
      <c r="AB55" s="32">
        <f>AB54-Z54+(TIME(0,0,AA54)*5)</f>
        <v>0</v>
      </c>
      <c r="AC55" s="30"/>
      <c r="AD55" s="12"/>
      <c r="AE55" s="30">
        <f>AE54-AC54+(TIME(0,0,AD54)*5)</f>
        <v>0</v>
      </c>
      <c r="AF55" s="32"/>
      <c r="AG55" s="16"/>
      <c r="AH55" s="32">
        <f>AH54-AF54+(TIME(0,0,AG54)*5)</f>
        <v>0</v>
      </c>
      <c r="AI55" s="30"/>
      <c r="AJ55" s="12"/>
      <c r="AK55" s="30">
        <f>AK54-AI54+(TIME(0,0,AJ54)*5)</f>
        <v>0</v>
      </c>
      <c r="AL55" s="32"/>
      <c r="AM55" s="16"/>
      <c r="AN55" s="32">
        <f>AN54-AL54+(TIME(0,0,AM54)*5)</f>
        <v>0</v>
      </c>
      <c r="AO55" s="7" t="str">
        <f>IF(MIN(G55:AN55)&gt;0,MIN(G55:AN55),IF(SMALL(G55:AN55,MIN(COUNTIF(G55:AN55,0)+1,COUNT(G55:AN55)))&gt;0,SMALL(G55:AN55,COUNTIF(G55:AN55,0)+1),"Ingen tid"))</f>
        <v>Ingen tid</v>
      </c>
      <c r="AP55" s="17" t="str">
        <f ca="1">IF(ISERROR(RANK(AO55,INDIRECT(CONCATENATE("AO",MATCH("RS",$A$1:$A$996,0),":AO",MATCH("Historic I",$A$1:$A$996,0))),1)),"Oplacerad",RANK(AO55,INDIRECT(CONCATENATE("AO",MATCH("RS",$A$1:$A$996,0),":AO",MATCH("Historic I",$A$1:$A$996,0))),1))</f>
        <v>Oplacerad</v>
      </c>
    </row>
    <row r="56" spans="1:40" ht="13.5">
      <c r="A56" s="22">
        <v>23</v>
      </c>
      <c r="B56" s="23" t="s">
        <v>108</v>
      </c>
      <c r="C56" s="23" t="s">
        <v>109</v>
      </c>
      <c r="D56" s="23" t="s">
        <v>110</v>
      </c>
      <c r="E56" s="24">
        <v>0.3964451851851852</v>
      </c>
      <c r="F56" s="25">
        <v>0</v>
      </c>
      <c r="G56" s="24">
        <v>0.3968539236111111</v>
      </c>
      <c r="H56" s="26">
        <v>0.4180270949074074</v>
      </c>
      <c r="I56" s="27">
        <v>0</v>
      </c>
      <c r="J56" s="26">
        <v>0.41840498842592594</v>
      </c>
      <c r="K56" s="24">
        <v>0.4412802083333333</v>
      </c>
      <c r="L56" s="25">
        <v>0</v>
      </c>
      <c r="M56" s="24">
        <v>0.4416491435185185</v>
      </c>
      <c r="N56" s="26">
        <v>0.46086738425925927</v>
      </c>
      <c r="O56" s="27">
        <v>0</v>
      </c>
      <c r="P56" s="26">
        <v>0.4612206134259259</v>
      </c>
      <c r="Q56" s="24">
        <v>0.4780898263888889</v>
      </c>
      <c r="R56" s="25">
        <v>0</v>
      </c>
      <c r="S56" s="24">
        <v>0.4784468171296296</v>
      </c>
      <c r="T56" s="26">
        <v>0.5423161921296297</v>
      </c>
      <c r="U56" s="27">
        <v>0</v>
      </c>
      <c r="V56" s="26">
        <v>0.5426716319444445</v>
      </c>
      <c r="W56" s="24">
        <v>0.5602136805555555</v>
      </c>
      <c r="X56" s="25">
        <v>0</v>
      </c>
      <c r="Y56" s="24">
        <v>0.5605576967592593</v>
      </c>
      <c r="Z56" s="28">
        <v>0.5765745486111111</v>
      </c>
      <c r="AA56" s="29">
        <v>1</v>
      </c>
      <c r="AB56" s="28">
        <v>0.5769278009259259</v>
      </c>
      <c r="AC56" s="24">
        <v>0.5948369097222223</v>
      </c>
      <c r="AD56" s="25">
        <v>1</v>
      </c>
      <c r="AE56" s="24">
        <v>0.5952491550925926</v>
      </c>
      <c r="AF56" s="28">
        <v>0</v>
      </c>
      <c r="AG56" s="29">
        <v>0</v>
      </c>
      <c r="AH56" s="28">
        <v>0</v>
      </c>
      <c r="AI56" s="24">
        <v>0</v>
      </c>
      <c r="AJ56" s="25">
        <v>0</v>
      </c>
      <c r="AK56" s="24">
        <v>0</v>
      </c>
      <c r="AL56" s="28">
        <v>0</v>
      </c>
      <c r="AM56" s="29">
        <v>0</v>
      </c>
      <c r="AN56" s="28">
        <v>0</v>
      </c>
    </row>
    <row r="57" spans="1:42" ht="13.5">
      <c r="A57" s="33"/>
      <c r="B57" s="23"/>
      <c r="C57" s="23"/>
      <c r="D57" s="23"/>
      <c r="E57" s="30"/>
      <c r="F57" s="12"/>
      <c r="G57" s="30">
        <f>G56-E56+(TIME(0,0,F56)*5)</f>
        <v>0.00040873842592592524</v>
      </c>
      <c r="H57" s="31"/>
      <c r="I57" s="14"/>
      <c r="J57" s="31">
        <f>J56-H56+(TIME(0,0,I56)*5)</f>
        <v>0.00037789351851852393</v>
      </c>
      <c r="K57" s="30"/>
      <c r="L57" s="12"/>
      <c r="M57" s="30">
        <f>M56-K56+(TIME(0,0,L56)*5)</f>
        <v>0.0003689351851852152</v>
      </c>
      <c r="N57" s="31"/>
      <c r="O57" s="14"/>
      <c r="P57" s="31">
        <f>P56-N56+(TIME(0,0,O56)*5)</f>
        <v>0.0003532291666666354</v>
      </c>
      <c r="Q57" s="30"/>
      <c r="R57" s="12"/>
      <c r="S57" s="30">
        <f>S56-Q56+(TIME(0,0,R56)*5)</f>
        <v>0.0003569907407406925</v>
      </c>
      <c r="T57" s="31"/>
      <c r="U57" s="14"/>
      <c r="V57" s="31">
        <f>V56-T56+(TIME(0,0,U56)*5)</f>
        <v>0.00035543981481478415</v>
      </c>
      <c r="W57" s="30"/>
      <c r="X57" s="12"/>
      <c r="Y57" s="30">
        <f>Y56-W56+(TIME(0,0,X56)*5)</f>
        <v>0.0003440162037037231</v>
      </c>
      <c r="Z57" s="32"/>
      <c r="AA57" s="16"/>
      <c r="AB57" s="32">
        <f>AB56-Z56+(TIME(0,0,AA56)*5)</f>
        <v>0.0004111226851851263</v>
      </c>
      <c r="AC57" s="30"/>
      <c r="AD57" s="12"/>
      <c r="AE57" s="30">
        <f>AE56-AC56+(TIME(0,0,AD56)*5)</f>
        <v>0.0004701157407406936</v>
      </c>
      <c r="AF57" s="32"/>
      <c r="AG57" s="16"/>
      <c r="AH57" s="32">
        <f>AH56-AF56+(TIME(0,0,AG56)*5)</f>
        <v>0</v>
      </c>
      <c r="AI57" s="30"/>
      <c r="AJ57" s="12"/>
      <c r="AK57" s="30">
        <f>AK56-AI56+(TIME(0,0,AJ56)*5)</f>
        <v>0</v>
      </c>
      <c r="AL57" s="32"/>
      <c r="AM57" s="16"/>
      <c r="AN57" s="32">
        <f>AN56-AL56+(TIME(0,0,AM56)*5)</f>
        <v>0</v>
      </c>
      <c r="AO57" s="7">
        <f>IF(MIN(G57:AN57)&gt;0,MIN(G57:AN57),IF(SMALL(G57:AN57,MIN(COUNTIF(G57:AN57,0)+1,COUNT(G57:AN57)))&gt;0,SMALL(G57:AN57,COUNTIF(G57:AN57,0)+1),"Ingen tid"))</f>
        <v>0.0003440162037037231</v>
      </c>
      <c r="AP57" s="17">
        <f ca="1">IF(ISERROR(RANK(AO57,INDIRECT(CONCATENATE("AO",MATCH("RS",$A$1:$A$996,0),":AO",MATCH("Historic I",$A$1:$A$996,0))),1)),"Oplacerad",RANK(AO57,INDIRECT(CONCATENATE("AO",MATCH("RS",$A$1:$A$996,0),":AO",MATCH("Historic I",$A$1:$A$996,0))),1))</f>
        <v>1</v>
      </c>
    </row>
    <row r="58" spans="1:4" ht="13.5">
      <c r="A58" s="18"/>
      <c r="B58" s="19"/>
      <c r="C58" s="19"/>
      <c r="D58" s="19"/>
    </row>
    <row r="59" spans="1:4" ht="13.5">
      <c r="A59" s="20" t="s">
        <v>111</v>
      </c>
      <c r="B59" s="21"/>
      <c r="C59" s="21"/>
      <c r="D59" s="21"/>
    </row>
    <row r="60" spans="1:40" ht="13.5">
      <c r="A60" s="33">
        <v>34</v>
      </c>
      <c r="B60" s="23" t="s">
        <v>50</v>
      </c>
      <c r="C60" s="23" t="s">
        <v>112</v>
      </c>
      <c r="D60" s="23" t="s">
        <v>113</v>
      </c>
      <c r="E60" s="24">
        <v>0.4105067013888889</v>
      </c>
      <c r="F60" s="25">
        <v>0</v>
      </c>
      <c r="G60" s="24">
        <v>0.41088984953703706</v>
      </c>
      <c r="H60" s="26">
        <v>0.43182042824074074</v>
      </c>
      <c r="I60" s="27">
        <v>0</v>
      </c>
      <c r="J60" s="26">
        <v>0.4321969675925926</v>
      </c>
      <c r="K60" s="24">
        <v>0.45041884259259257</v>
      </c>
      <c r="L60" s="25">
        <v>0</v>
      </c>
      <c r="M60" s="24">
        <v>0.45078534722222224</v>
      </c>
      <c r="N60" s="26">
        <v>0.4740273148148148</v>
      </c>
      <c r="O60" s="27">
        <v>0</v>
      </c>
      <c r="P60" s="26">
        <v>0.4744083796296296</v>
      </c>
      <c r="Q60" s="24">
        <v>0.4894584490740741</v>
      </c>
      <c r="R60" s="25">
        <v>0</v>
      </c>
      <c r="S60" s="24">
        <v>0.48981885416666665</v>
      </c>
      <c r="T60" s="26">
        <v>0.5536714004629629</v>
      </c>
      <c r="U60" s="27">
        <v>0</v>
      </c>
      <c r="V60" s="26">
        <v>0.5540347569444445</v>
      </c>
      <c r="W60" s="24">
        <v>0.5715164583333333</v>
      </c>
      <c r="X60" s="25">
        <v>0</v>
      </c>
      <c r="Y60" s="24">
        <v>0.571884675925926</v>
      </c>
      <c r="Z60" s="28">
        <v>0.6005686689814815</v>
      </c>
      <c r="AA60" s="29">
        <v>0</v>
      </c>
      <c r="AB60" s="28">
        <v>0.6009262962962963</v>
      </c>
      <c r="AC60" s="24">
        <v>0.6141137962962963</v>
      </c>
      <c r="AD60" s="25">
        <v>0</v>
      </c>
      <c r="AE60" s="24">
        <v>0.6144756828703704</v>
      </c>
      <c r="AF60" s="28">
        <v>0</v>
      </c>
      <c r="AG60" s="29">
        <v>0</v>
      </c>
      <c r="AH60" s="28">
        <v>0</v>
      </c>
      <c r="AI60" s="24">
        <v>0</v>
      </c>
      <c r="AJ60" s="25">
        <v>0</v>
      </c>
      <c r="AK60" s="24">
        <v>0</v>
      </c>
      <c r="AL60" s="28">
        <v>0</v>
      </c>
      <c r="AM60" s="29">
        <v>0</v>
      </c>
      <c r="AN60" s="28">
        <v>0</v>
      </c>
    </row>
    <row r="61" spans="1:42" ht="13.5">
      <c r="A61"/>
      <c r="E61" s="30"/>
      <c r="F61" s="12"/>
      <c r="G61" s="30">
        <f>G60-E60+(TIME(0,0,F60)*5)</f>
        <v>0.00038314814814816023</v>
      </c>
      <c r="H61" s="31"/>
      <c r="I61" s="14"/>
      <c r="J61" s="31">
        <f>J60-H60+(TIME(0,0,I60)*5)</f>
        <v>0.0003765393518518345</v>
      </c>
      <c r="K61" s="30"/>
      <c r="L61" s="12"/>
      <c r="M61" s="30">
        <f>M60-K60+(TIME(0,0,L60)*5)</f>
        <v>0.00036650462962967145</v>
      </c>
      <c r="N61" s="31"/>
      <c r="O61" s="14"/>
      <c r="P61" s="31">
        <f>P60-N60+(TIME(0,0,O60)*5)</f>
        <v>0.00038106481481481325</v>
      </c>
      <c r="Q61" s="30"/>
      <c r="R61" s="12"/>
      <c r="S61" s="30">
        <f>S60-Q60+(TIME(0,0,R60)*5)</f>
        <v>0.0003604050925925528</v>
      </c>
      <c r="T61" s="31"/>
      <c r="U61" s="14"/>
      <c r="V61" s="31">
        <f>V60-T60+(TIME(0,0,U60)*5)</f>
        <v>0.0003633564814815582</v>
      </c>
      <c r="W61" s="30"/>
      <c r="X61" s="12"/>
      <c r="Y61" s="30">
        <f>Y60-W60+(TIME(0,0,X60)*5)</f>
        <v>0.00036821759259264564</v>
      </c>
      <c r="Z61" s="32"/>
      <c r="AA61" s="16"/>
      <c r="AB61" s="32">
        <f>AB60-Z60+(TIME(0,0,AA60)*5)</f>
        <v>0.00035762731481481236</v>
      </c>
      <c r="AC61" s="30"/>
      <c r="AD61" s="12"/>
      <c r="AE61" s="30">
        <f>AE60-AC60+(TIME(0,0,AD60)*5)</f>
        <v>0.0003618865740740995</v>
      </c>
      <c r="AF61" s="32"/>
      <c r="AG61" s="16"/>
      <c r="AH61" s="32">
        <f>AH60-AF60+(TIME(0,0,AG60)*5)</f>
        <v>0</v>
      </c>
      <c r="AI61" s="30"/>
      <c r="AJ61" s="12"/>
      <c r="AK61" s="30">
        <f>AK60-AI60+(TIME(0,0,AJ60)*5)</f>
        <v>0</v>
      </c>
      <c r="AL61" s="32"/>
      <c r="AM61" s="16"/>
      <c r="AN61" s="32">
        <f>AN60-AL60+(TIME(0,0,AM60)*5)</f>
        <v>0</v>
      </c>
      <c r="AO61" s="7">
        <f>IF(MIN(G61:AN61)&gt;0,MIN(G61:AN61),IF(SMALL(G61:AN61,MIN(COUNTIF(G61:AN61,0)+1,COUNT(G61:AN61)))&gt;0,SMALL(G61:AN61,COUNTIF(G61:AN61,0)+1),"Ingen tid"))</f>
        <v>0.00035762731481481236</v>
      </c>
      <c r="AP61" s="17">
        <f ca="1">IF(ISERROR(RANK(AO61,INDIRECT(CONCATENATE("AO",MATCH("Historic I",$A$1:$A$998,0),":AO",MATCH("Historic II",$A$1:$A$998,0))),1)),"Oplacerad",RANK(AO61,INDIRECT(CONCATENATE("AO",MATCH("Historic I",$A$1:$A$998,0),":AO",MATCH("Historic II",$A$1:$A$998,0))),1))</f>
        <v>2</v>
      </c>
    </row>
    <row r="62" spans="1:40" ht="13.5">
      <c r="A62" s="23">
        <v>96</v>
      </c>
      <c r="B62" s="23" t="s">
        <v>87</v>
      </c>
      <c r="C62" s="23" t="s">
        <v>114</v>
      </c>
      <c r="D62" s="23" t="s">
        <v>115</v>
      </c>
      <c r="E62" s="24">
        <v>0.40589769675925924</v>
      </c>
      <c r="F62" s="25">
        <v>0</v>
      </c>
      <c r="G62" s="24">
        <v>0.40629511574074073</v>
      </c>
      <c r="H62" s="26">
        <v>0.4252359259259259</v>
      </c>
      <c r="I62" s="27">
        <v>0</v>
      </c>
      <c r="J62" s="26">
        <v>0.4256273263888889</v>
      </c>
      <c r="K62" s="24">
        <v>0.44805783564814816</v>
      </c>
      <c r="L62" s="25">
        <v>0</v>
      </c>
      <c r="M62" s="24">
        <v>0.44843905092592595</v>
      </c>
      <c r="N62" s="26">
        <v>0.4670434027777778</v>
      </c>
      <c r="O62" s="27">
        <v>0</v>
      </c>
      <c r="P62" s="26">
        <v>0.4674315277777778</v>
      </c>
      <c r="Q62" s="24">
        <v>0.48629630787037037</v>
      </c>
      <c r="R62" s="25">
        <v>0</v>
      </c>
      <c r="S62" s="24">
        <v>0.48668084490740743</v>
      </c>
      <c r="T62" s="26">
        <v>0.5484897685185185</v>
      </c>
      <c r="U62" s="27">
        <v>0</v>
      </c>
      <c r="V62" s="26">
        <v>0.5488710532407407</v>
      </c>
      <c r="W62" s="24">
        <v>0.5660819560185185</v>
      </c>
      <c r="X62" s="25">
        <v>0</v>
      </c>
      <c r="Y62" s="24">
        <v>0.5664599189814815</v>
      </c>
      <c r="Z62" s="28">
        <v>0.5863753703703704</v>
      </c>
      <c r="AA62" s="29">
        <v>0</v>
      </c>
      <c r="AB62" s="28">
        <v>0.5867535069444444</v>
      </c>
      <c r="AC62" s="24">
        <v>0.6093696064814815</v>
      </c>
      <c r="AD62" s="25">
        <v>0</v>
      </c>
      <c r="AE62" s="24">
        <v>0.6097396875</v>
      </c>
      <c r="AF62" s="28">
        <v>0</v>
      </c>
      <c r="AG62" s="29">
        <v>0</v>
      </c>
      <c r="AH62" s="28">
        <v>0</v>
      </c>
      <c r="AI62" s="24">
        <v>0</v>
      </c>
      <c r="AJ62" s="25">
        <v>0</v>
      </c>
      <c r="AK62" s="24">
        <v>0</v>
      </c>
      <c r="AL62" s="28">
        <v>0</v>
      </c>
      <c r="AM62" s="29">
        <v>0</v>
      </c>
      <c r="AN62" s="28">
        <v>0</v>
      </c>
    </row>
    <row r="63" spans="1:42" ht="13.5">
      <c r="A63"/>
      <c r="E63" s="30"/>
      <c r="F63" s="12"/>
      <c r="G63" s="30">
        <f>G62-E62+(TIME(0,0,F62)*5)</f>
        <v>0.0003974189814814899</v>
      </c>
      <c r="H63" s="31"/>
      <c r="I63" s="14"/>
      <c r="J63" s="31">
        <f>J62-H62+(TIME(0,0,I62)*5)</f>
        <v>0.00039140046296298747</v>
      </c>
      <c r="K63" s="30"/>
      <c r="L63" s="12"/>
      <c r="M63" s="30">
        <f>M62-K62+(TIME(0,0,L62)*5)</f>
        <v>0.00038121527777779107</v>
      </c>
      <c r="N63" s="31"/>
      <c r="O63" s="14"/>
      <c r="P63" s="31">
        <f>P62-N62+(TIME(0,0,O62)*5)</f>
        <v>0.00038812500000001693</v>
      </c>
      <c r="Q63" s="30"/>
      <c r="R63" s="12"/>
      <c r="S63" s="30">
        <f>S62-Q62+(TIME(0,0,R62)*5)</f>
        <v>0.0003845370370370582</v>
      </c>
      <c r="T63" s="31"/>
      <c r="U63" s="14"/>
      <c r="V63" s="31">
        <f>V62-T62+(TIME(0,0,U62)*5)</f>
        <v>0.0003812847222222082</v>
      </c>
      <c r="W63" s="30"/>
      <c r="X63" s="12"/>
      <c r="Y63" s="30">
        <f>Y62-W62+(TIME(0,0,X62)*5)</f>
        <v>0.0003779629629629966</v>
      </c>
      <c r="Z63" s="32"/>
      <c r="AA63" s="16"/>
      <c r="AB63" s="32">
        <f>AB62-Z62+(TIME(0,0,AA62)*5)</f>
        <v>0.00037813657407403944</v>
      </c>
      <c r="AC63" s="30"/>
      <c r="AD63" s="12"/>
      <c r="AE63" s="30">
        <f>AE62-AC62+(TIME(0,0,AD62)*5)</f>
        <v>0.0003700810185184311</v>
      </c>
      <c r="AF63" s="32"/>
      <c r="AG63" s="16"/>
      <c r="AH63" s="32">
        <f>AH62-AF62+(TIME(0,0,AG62)*5)</f>
        <v>0</v>
      </c>
      <c r="AI63" s="30"/>
      <c r="AJ63" s="12"/>
      <c r="AK63" s="30">
        <f>AK62-AI62+(TIME(0,0,AJ62)*5)</f>
        <v>0</v>
      </c>
      <c r="AL63" s="32"/>
      <c r="AM63" s="16"/>
      <c r="AN63" s="32">
        <f>AN62-AL62+(TIME(0,0,AM62)*5)</f>
        <v>0</v>
      </c>
      <c r="AO63" s="7">
        <f>IF(MIN(G63:AN63)&gt;0,MIN(G63:AN63),IF(SMALL(G63:AN63,MIN(COUNTIF(G63:AN63,0)+1,COUNT(G63:AN63)))&gt;0,SMALL(G63:AN63,COUNTIF(G63:AN63,0)+1),"Ingen tid"))</f>
        <v>0.0003700810185184311</v>
      </c>
      <c r="AP63" s="17">
        <f ca="1">IF(ISERROR(RANK(AO63,INDIRECT(CONCATENATE("AO",MATCH("Historic I",$A$1:$A$998,0),":AO",MATCH("Historic II",$A$1:$A$998,0))),1)),"Oplacerad",RANK(AO63,INDIRECT(CONCATENATE("AO",MATCH("Historic I",$A$1:$A$998,0),":AO",MATCH("Historic II",$A$1:$A$998,0))),1))</f>
        <v>3</v>
      </c>
    </row>
    <row r="64" spans="1:40" ht="13.5">
      <c r="A64" s="33">
        <v>260</v>
      </c>
      <c r="B64" s="23" t="s">
        <v>99</v>
      </c>
      <c r="C64" s="23" t="s">
        <v>116</v>
      </c>
      <c r="D64" s="23" t="s">
        <v>117</v>
      </c>
      <c r="E64" s="24">
        <v>0.40094667824074076</v>
      </c>
      <c r="F64" s="25">
        <v>0</v>
      </c>
      <c r="G64" s="24">
        <v>0.40130753472222225</v>
      </c>
      <c r="H64" s="26">
        <v>0.42173841435185183</v>
      </c>
      <c r="I64" s="27">
        <v>0</v>
      </c>
      <c r="J64" s="26">
        <v>0.4220919791666667</v>
      </c>
      <c r="K64" s="24">
        <v>0.4442579861111111</v>
      </c>
      <c r="L64" s="25">
        <v>0</v>
      </c>
      <c r="M64" s="24">
        <v>0.44461140046296294</v>
      </c>
      <c r="N64" s="26">
        <v>0.46222539351851855</v>
      </c>
      <c r="O64" s="27">
        <v>0</v>
      </c>
      <c r="P64" s="26">
        <v>0.46258372685185184</v>
      </c>
      <c r="Q64" s="24">
        <v>0.48024461805555557</v>
      </c>
      <c r="R64" s="25">
        <v>0</v>
      </c>
      <c r="S64" s="24">
        <v>0.4806006597222222</v>
      </c>
      <c r="T64" s="26">
        <v>0.5446288888888889</v>
      </c>
      <c r="U64" s="27">
        <v>0</v>
      </c>
      <c r="V64" s="26">
        <v>0.544985787037037</v>
      </c>
      <c r="W64" s="24">
        <v>0.5620700231481481</v>
      </c>
      <c r="X64" s="25">
        <v>0</v>
      </c>
      <c r="Y64" s="24">
        <v>0.5624197337962963</v>
      </c>
      <c r="Z64" s="28">
        <v>0.5789269097222223</v>
      </c>
      <c r="AA64" s="29">
        <v>1</v>
      </c>
      <c r="AB64" s="28">
        <v>0.5793046064814815</v>
      </c>
      <c r="AC64" s="24">
        <v>0</v>
      </c>
      <c r="AD64" s="25">
        <v>0</v>
      </c>
      <c r="AE64" s="24">
        <v>0</v>
      </c>
      <c r="AF64" s="28">
        <v>0</v>
      </c>
      <c r="AG64" s="29">
        <v>0</v>
      </c>
      <c r="AH64" s="28">
        <v>0</v>
      </c>
      <c r="AI64" s="24">
        <v>0</v>
      </c>
      <c r="AJ64" s="25">
        <v>0</v>
      </c>
      <c r="AK64" s="24">
        <v>0</v>
      </c>
      <c r="AL64" s="28">
        <v>0</v>
      </c>
      <c r="AM64" s="29">
        <v>0</v>
      </c>
      <c r="AN64" s="28">
        <v>0</v>
      </c>
    </row>
    <row r="65" spans="1:42" ht="13.5">
      <c r="A65" s="33"/>
      <c r="B65" s="23"/>
      <c r="C65" s="23"/>
      <c r="D65" s="23"/>
      <c r="E65" s="30"/>
      <c r="F65" s="12"/>
      <c r="G65" s="30">
        <f>G64-E64+(TIME(0,0,F64)*5)</f>
        <v>0.0003608564814814863</v>
      </c>
      <c r="H65" s="31"/>
      <c r="I65" s="14"/>
      <c r="J65" s="31">
        <f>J64-H64+(TIME(0,0,I64)*5)</f>
        <v>0.00035356481481485513</v>
      </c>
      <c r="K65" s="30"/>
      <c r="L65" s="12"/>
      <c r="M65" s="30">
        <f>M64-K64+(TIME(0,0,L64)*5)</f>
        <v>0.0003534143518518218</v>
      </c>
      <c r="N65" s="31"/>
      <c r="O65" s="14"/>
      <c r="P65" s="31">
        <f>P64-N64+(TIME(0,0,O64)*5)</f>
        <v>0.00035833333333329387</v>
      </c>
      <c r="Q65" s="30"/>
      <c r="R65" s="12"/>
      <c r="S65" s="30">
        <f>S64-Q64+(TIME(0,0,R64)*5)</f>
        <v>0.00035604166666663994</v>
      </c>
      <c r="T65" s="31"/>
      <c r="U65" s="14"/>
      <c r="V65" s="31">
        <f>V64-T64+(TIME(0,0,U64)*5)</f>
        <v>0.0003568981481480993</v>
      </c>
      <c r="W65" s="30"/>
      <c r="X65" s="12"/>
      <c r="Y65" s="30">
        <f>Y64-W64+(TIME(0,0,X64)*5)</f>
        <v>0.00034971064814814934</v>
      </c>
      <c r="Z65" s="32"/>
      <c r="AA65" s="16"/>
      <c r="AB65" s="32">
        <f>AB64-Z64+(TIME(0,0,AA64)*5)</f>
        <v>0.00043556712962961985</v>
      </c>
      <c r="AC65" s="30"/>
      <c r="AD65" s="12"/>
      <c r="AE65" s="30">
        <f>AE64-AC64+(TIME(0,0,AD64)*5)</f>
        <v>0</v>
      </c>
      <c r="AF65" s="32"/>
      <c r="AG65" s="16"/>
      <c r="AH65" s="32">
        <f>AH64-AF64+(TIME(0,0,AG64)*5)</f>
        <v>0</v>
      </c>
      <c r="AI65" s="30"/>
      <c r="AJ65" s="12"/>
      <c r="AK65" s="30">
        <f>AK64-AI64+(TIME(0,0,AJ64)*5)</f>
        <v>0</v>
      </c>
      <c r="AL65" s="32"/>
      <c r="AM65" s="16"/>
      <c r="AN65" s="32">
        <f>AN64-AL64+(TIME(0,0,AM64)*5)</f>
        <v>0</v>
      </c>
      <c r="AO65" s="7">
        <f>IF(MIN(G65:AN65)&gt;0,MIN(G65:AN65),IF(SMALL(G65:AN65,MIN(COUNTIF(G65:AN65,0)+1,COUNT(G65:AN65)))&gt;0,SMALL(G65:AN65,COUNTIF(G65:AN65,0)+1),"Ingen tid"))</f>
        <v>0.00034971064814814934</v>
      </c>
      <c r="AP65" s="17">
        <f ca="1">IF(ISERROR(RANK(AO65,INDIRECT(CONCATENATE("AO",MATCH("Historic I",$A$1:$A$998,0),":AO",MATCH("Historic II",$A$1:$A$998,0))),1)),"Oplacerad",RANK(AO65,INDIRECT(CONCATENATE("AO",MATCH("Historic I",$A$1:$A$998,0),":AO",MATCH("Historic II",$A$1:$A$998,0))),1))</f>
        <v>1</v>
      </c>
    </row>
    <row r="66" spans="1:4" ht="13.5">
      <c r="A66" s="18"/>
      <c r="B66" s="19"/>
      <c r="C66" s="19"/>
      <c r="D66" s="19"/>
    </row>
    <row r="67" spans="1:4" ht="13.5">
      <c r="A67" s="20" t="s">
        <v>118</v>
      </c>
      <c r="B67" s="21"/>
      <c r="C67" s="21"/>
      <c r="D67" s="21"/>
    </row>
    <row r="68" spans="1:40" ht="13.5">
      <c r="A68" s="33">
        <v>29</v>
      </c>
      <c r="B68" s="23" t="s">
        <v>119</v>
      </c>
      <c r="C68" s="23" t="s">
        <v>120</v>
      </c>
      <c r="D68" s="23" t="s">
        <v>121</v>
      </c>
      <c r="E68" s="24">
        <v>0.41895886574074076</v>
      </c>
      <c r="F68" s="25">
        <v>1</v>
      </c>
      <c r="G68" s="24">
        <v>0.4193854166666667</v>
      </c>
      <c r="H68" s="26">
        <v>0.4399168402777778</v>
      </c>
      <c r="I68" s="27">
        <v>0</v>
      </c>
      <c r="J68" s="26">
        <v>0.44028659722222224</v>
      </c>
      <c r="K68" s="24">
        <v>0.45601439814814815</v>
      </c>
      <c r="L68" s="25">
        <v>0</v>
      </c>
      <c r="M68" s="24">
        <v>0.4563745486111111</v>
      </c>
      <c r="N68" s="26">
        <v>0.49055899305555556</v>
      </c>
      <c r="O68" s="27">
        <v>0</v>
      </c>
      <c r="P68" s="26">
        <v>0.49093011574074075</v>
      </c>
      <c r="Q68" s="24">
        <v>0.49623988425925925</v>
      </c>
      <c r="R68" s="25">
        <v>0</v>
      </c>
      <c r="S68" s="24">
        <v>0.49659167824074074</v>
      </c>
      <c r="T68" s="26">
        <v>0.5560392361111111</v>
      </c>
      <c r="U68" s="27">
        <v>0</v>
      </c>
      <c r="V68" s="26">
        <v>0.5563932291666667</v>
      </c>
      <c r="W68" s="24">
        <v>0.5734211689814814</v>
      </c>
      <c r="X68" s="25">
        <v>0</v>
      </c>
      <c r="Y68" s="24">
        <v>0.5737766435185185</v>
      </c>
      <c r="Z68" s="28">
        <v>0.6015144444444445</v>
      </c>
      <c r="AA68" s="29">
        <v>0</v>
      </c>
      <c r="AB68" s="28">
        <v>0.6018618981481482</v>
      </c>
      <c r="AC68" s="24">
        <v>0.6044638194444445</v>
      </c>
      <c r="AD68" s="25">
        <v>2</v>
      </c>
      <c r="AE68" s="24">
        <v>0.6051066203703703</v>
      </c>
      <c r="AF68" s="28">
        <v>0</v>
      </c>
      <c r="AG68" s="29">
        <v>0</v>
      </c>
      <c r="AH68" s="28">
        <v>0</v>
      </c>
      <c r="AI68" s="24">
        <v>0</v>
      </c>
      <c r="AJ68" s="25">
        <v>0</v>
      </c>
      <c r="AK68" s="24">
        <v>0</v>
      </c>
      <c r="AL68" s="28">
        <v>0</v>
      </c>
      <c r="AM68" s="29">
        <v>0</v>
      </c>
      <c r="AN68" s="28">
        <v>0</v>
      </c>
    </row>
    <row r="69" spans="1:42" ht="13.5">
      <c r="A69"/>
      <c r="E69" s="30"/>
      <c r="F69" s="12"/>
      <c r="G69" s="30">
        <f>G68-E68+(TIME(0,0,F68)*5)</f>
        <v>0.0004844212962962874</v>
      </c>
      <c r="H69" s="31"/>
      <c r="I69" s="14"/>
      <c r="J69" s="31">
        <f>J68-H68+(TIME(0,0,I68)*5)</f>
        <v>0.00036975694444446594</v>
      </c>
      <c r="K69" s="30"/>
      <c r="L69" s="12"/>
      <c r="M69" s="30">
        <f>M68-K68+(TIME(0,0,L68)*5)</f>
        <v>0.0003601504629629493</v>
      </c>
      <c r="N69" s="31"/>
      <c r="O69" s="14"/>
      <c r="P69" s="31">
        <f>P68-N68+(TIME(0,0,O68)*5)</f>
        <v>0.00037112268518518787</v>
      </c>
      <c r="Q69" s="30"/>
      <c r="R69" s="12"/>
      <c r="S69" s="30">
        <f>S68-Q68+(TIME(0,0,R68)*5)</f>
        <v>0.0003517939814814963</v>
      </c>
      <c r="T69" s="31"/>
      <c r="U69" s="14"/>
      <c r="V69" s="31">
        <f>V68-T68+(TIME(0,0,U68)*5)</f>
        <v>0.00035399305555561256</v>
      </c>
      <c r="W69" s="30"/>
      <c r="X69" s="12"/>
      <c r="Y69" s="30">
        <f>Y68-W68+(TIME(0,0,X68)*5)</f>
        <v>0.00035547453703710374</v>
      </c>
      <c r="Z69" s="32"/>
      <c r="AA69" s="16"/>
      <c r="AB69" s="32">
        <f>AB68-Z68+(TIME(0,0,AA68)*5)</f>
        <v>0.000347453703703704</v>
      </c>
      <c r="AC69" s="30"/>
      <c r="AD69" s="12"/>
      <c r="AE69" s="30">
        <f>AE68-AC68+(TIME(0,0,AD68)*5)</f>
        <v>0.0007585416666665756</v>
      </c>
      <c r="AF69" s="32"/>
      <c r="AG69" s="16"/>
      <c r="AH69" s="32">
        <f>AH68-AF68+(TIME(0,0,AG68)*5)</f>
        <v>0</v>
      </c>
      <c r="AI69" s="30"/>
      <c r="AJ69" s="12"/>
      <c r="AK69" s="30">
        <f>AK68-AI68+(TIME(0,0,AJ68)*5)</f>
        <v>0</v>
      </c>
      <c r="AL69" s="32"/>
      <c r="AM69" s="16"/>
      <c r="AN69" s="32">
        <f>AN68-AL68+(TIME(0,0,AM68)*5)</f>
        <v>0</v>
      </c>
      <c r="AO69" s="7">
        <f>IF(MIN(G69:AN69)&gt;0,MIN(G69:AN69),IF(SMALL(G69:AN69,MIN(COUNTIF(G69:AN69,0)+1,COUNT(G69:AN69)))&gt;0,SMALL(G69:AN69,COUNTIF(G69:AN69,0)+1),"Ingen tid"))</f>
        <v>0.000347453703703704</v>
      </c>
      <c r="AP69" s="17">
        <f ca="1">IF(ISERROR(RANK(AO69,INDIRECT(CONCATENATE("AO",MATCH("Historic II",$A$1:$A$998,0),":AO1000")),1)),"Oplacerad",RANK(AO69,INDIRECT(CONCATENATE("AO",MATCH("Historic II",$A$1:$A$998,0),":AO1000")),1))</f>
        <v>1</v>
      </c>
    </row>
    <row r="70" spans="1:40" ht="13.5">
      <c r="A70" s="23">
        <v>83</v>
      </c>
      <c r="B70" s="23" t="s">
        <v>122</v>
      </c>
      <c r="C70" s="23" t="s">
        <v>123</v>
      </c>
      <c r="D70" s="23" t="s">
        <v>124</v>
      </c>
      <c r="E70" s="24">
        <v>0.4039419097222222</v>
      </c>
      <c r="F70" s="25">
        <v>0</v>
      </c>
      <c r="G70" s="26">
        <v>0.4043381365740741</v>
      </c>
      <c r="H70" s="26">
        <v>0.4237886689814815</v>
      </c>
      <c r="I70" s="27">
        <v>0</v>
      </c>
      <c r="J70" s="26">
        <v>0.4241648263888889</v>
      </c>
      <c r="K70" s="24">
        <v>0.44661378472222224</v>
      </c>
      <c r="L70" s="25">
        <v>0</v>
      </c>
      <c r="M70" s="24">
        <v>0.44699792824074075</v>
      </c>
      <c r="N70" s="26">
        <v>0.46554484953703706</v>
      </c>
      <c r="O70" s="27">
        <v>0</v>
      </c>
      <c r="P70" s="26">
        <v>0.46590765046296295</v>
      </c>
      <c r="Q70" s="24">
        <v>0.48486833333333335</v>
      </c>
      <c r="R70" s="25">
        <v>1</v>
      </c>
      <c r="S70" s="24">
        <v>0.48523219907407406</v>
      </c>
      <c r="T70" s="26">
        <v>0.546889837962963</v>
      </c>
      <c r="U70" s="27">
        <v>0</v>
      </c>
      <c r="V70" s="26">
        <v>0.5472689930555555</v>
      </c>
      <c r="W70" s="24">
        <v>0.5646484490740741</v>
      </c>
      <c r="X70" s="25">
        <v>0</v>
      </c>
      <c r="Y70" s="24">
        <v>0.5650108449074074</v>
      </c>
      <c r="Z70" s="28">
        <v>0.5847727893518518</v>
      </c>
      <c r="AA70" s="29">
        <v>0</v>
      </c>
      <c r="AB70" s="28">
        <v>0.5851339467592592</v>
      </c>
      <c r="AC70" s="24">
        <v>0.6079666203703704</v>
      </c>
      <c r="AD70" s="25">
        <v>0</v>
      </c>
      <c r="AE70" s="24">
        <v>0.6083223611111112</v>
      </c>
      <c r="AF70" s="28">
        <v>0</v>
      </c>
      <c r="AG70" s="29">
        <v>0</v>
      </c>
      <c r="AH70" s="28">
        <v>0</v>
      </c>
      <c r="AI70" s="24">
        <v>0</v>
      </c>
      <c r="AJ70" s="25">
        <v>0</v>
      </c>
      <c r="AK70" s="24">
        <v>0</v>
      </c>
      <c r="AL70" s="28">
        <v>0</v>
      </c>
      <c r="AM70" s="29">
        <v>0</v>
      </c>
      <c r="AN70" s="28">
        <v>0</v>
      </c>
    </row>
    <row r="71" spans="5:42" ht="13.5">
      <c r="E71" s="30"/>
      <c r="F71" s="12"/>
      <c r="G71" s="30">
        <f>G70-E70+(TIME(0,0,F70)*5)</f>
        <v>0.00039622685185186635</v>
      </c>
      <c r="H71" s="31"/>
      <c r="I71" s="14"/>
      <c r="J71" s="31">
        <f>J70-H70+(TIME(0,0,I70)*5)</f>
        <v>0.0003761574074074292</v>
      </c>
      <c r="K71" s="30"/>
      <c r="L71" s="12"/>
      <c r="M71" s="30">
        <f>M70-K70+(TIME(0,0,L70)*5)</f>
        <v>0.00038414351851850936</v>
      </c>
      <c r="N71" s="31"/>
      <c r="O71" s="14"/>
      <c r="P71" s="31">
        <f>P70-N70+(TIME(0,0,O70)*5)</f>
        <v>0.000362800925925888</v>
      </c>
      <c r="Q71" s="30"/>
      <c r="R71" s="12"/>
      <c r="S71" s="30">
        <f>S70-Q70+(TIME(0,0,R70)*5)</f>
        <v>0.0004217361111110801</v>
      </c>
      <c r="T71" s="31"/>
      <c r="U71" s="14"/>
      <c r="V71" s="31">
        <f>V70-T70+(TIME(0,0,U70)*5)</f>
        <v>0.00037915509259256464</v>
      </c>
      <c r="W71" s="30"/>
      <c r="X71" s="12"/>
      <c r="Y71" s="30">
        <f>Y70-W70+(TIME(0,0,X70)*5)</f>
        <v>0.0003623958333333066</v>
      </c>
      <c r="Z71" s="32"/>
      <c r="AA71" s="16"/>
      <c r="AB71" s="32">
        <f>AB70-Z70+(TIME(0,0,AA70)*5)</f>
        <v>0.00036115740740738644</v>
      </c>
      <c r="AC71" s="30"/>
      <c r="AD71" s="12"/>
      <c r="AE71" s="30">
        <f>AE70-AC70+(TIME(0,0,AD70)*5)</f>
        <v>0.0003557407407407398</v>
      </c>
      <c r="AF71" s="32"/>
      <c r="AG71" s="16"/>
      <c r="AH71" s="32">
        <f>AH70-AF70+(TIME(0,0,AG70)*5)</f>
        <v>0</v>
      </c>
      <c r="AI71" s="30"/>
      <c r="AJ71" s="12"/>
      <c r="AK71" s="30">
        <f>AK70-AI70+(TIME(0,0,AJ70)*5)</f>
        <v>0</v>
      </c>
      <c r="AL71" s="32"/>
      <c r="AM71" s="16"/>
      <c r="AN71" s="32">
        <f>AN70-AL70+(TIME(0,0,AM70)*5)</f>
        <v>0</v>
      </c>
      <c r="AO71" s="7">
        <f>IF(MIN(G71:AN71)&gt;0,MIN(G71:AN71),IF(SMALL(G71:AN71,MIN(COUNTIF(G71:AN71,0)+1,COUNT(G71:AN71)))&gt;0,SMALL(G71:AN71,COUNTIF(G71:AN71,0)+1),"Ingen tid"))</f>
        <v>0.0003557407407407398</v>
      </c>
      <c r="AP71" s="17">
        <f ca="1">IF(ISERROR(RANK(AO71,INDIRECT(CONCATENATE("AO",MATCH("Historic II",$A$1:$A$998,0),":AO1000")),1)),"Oplacerad",RANK(AO71,INDIRECT(CONCATENATE("AO",MATCH("Historic II",$A$1:$A$998,0),":AO1000")),1))</f>
        <v>2</v>
      </c>
    </row>
  </sheetData>
  <sheetProtection selectLockedCells="1" selectUnlockedCells="1"/>
  <conditionalFormatting sqref="AO7 AO9 AO11 AO13 AO15 AO17 AO19 AO21 AO25 AO27 AO29 AO33 AO35 AO37 AO39 AO41 AO43 AO45 AO47 AO49 AO51 AO55 AO57 AO61 AO63 AO65 AO69 AO71">
    <cfRule type="cellIs" priority="1" dxfId="0" operator="equal" stopIfTrue="1">
      <formula>"Ingen tid"</formula>
    </cfRule>
  </conditionalFormatting>
  <conditionalFormatting sqref="AP7 AP9 AP11 AP13 AP15 AP17 AP19 AP21 AP25 AP27 AP29 AP33 AP35 AP37 AP39 AP41 AP43 AP45 AP47 AP49 AP51 AP55 AP57 AP61 AP63 AP65 AP69 AP71">
    <cfRule type="cellIs" priority="2" dxfId="1" operator="equal" stopIfTrue="1">
      <formula>NA()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P-O Håkansson</dc:creator>
  <cp:keywords/>
  <dc:description/>
  <cp:lastModifiedBy>P-O Håkansson</cp:lastModifiedBy>
  <cp:lastPrinted>2012-08-05T10:39:17Z</cp:lastPrinted>
  <dcterms:created xsi:type="dcterms:W3CDTF">2012-06-07T20:20:49Z</dcterms:created>
  <dcterms:modified xsi:type="dcterms:W3CDTF">2012-08-05T15:43:25Z</dcterms:modified>
  <cp:category/>
  <cp:version/>
  <cp:contentType/>
  <cp:contentStatus/>
  <cp:revision>39</cp:revision>
</cp:coreProperties>
</file>