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9" activeTab="0"/>
  </bookViews>
  <sheets>
    <sheet name="KM2" sheetId="1" r:id="rId1"/>
    <sheet name="Sheet3" sheetId="2" r:id="rId2"/>
    <sheet name="Sheet4" sheetId="3" r:id="rId3"/>
    <sheet name="Tabell3" sheetId="4" r:id="rId4"/>
  </sheets>
  <definedNames/>
  <calcPr fullCalcOnLoad="1"/>
</workbook>
</file>

<file path=xl/sharedStrings.xml><?xml version="1.0" encoding="utf-8"?>
<sst xmlns="http://schemas.openxmlformats.org/spreadsheetml/2006/main" count="301" uniqueCount="112">
  <si>
    <t>MSCC KM4 2013 -Minnesberg 3:e augusti</t>
  </si>
  <si>
    <t>Startnummer</t>
  </si>
  <si>
    <t>Förnamn</t>
  </si>
  <si>
    <t>Efternamn</t>
  </si>
  <si>
    <t>Bil</t>
  </si>
  <si>
    <t>Start Omg 1</t>
  </si>
  <si>
    <t>Koner 1</t>
  </si>
  <si>
    <t>Mål 1</t>
  </si>
  <si>
    <t>Start Omg 2</t>
  </si>
  <si>
    <t>Koner 2</t>
  </si>
  <si>
    <t>Mål 2</t>
  </si>
  <si>
    <t>Start Omg 3</t>
  </si>
  <si>
    <t>Koner 3</t>
  </si>
  <si>
    <t>Mål 3</t>
  </si>
  <si>
    <t>Start Omg 4</t>
  </si>
  <si>
    <t>Koner 4</t>
  </si>
  <si>
    <t>Mål 4</t>
  </si>
  <si>
    <t>Start Omg 5</t>
  </si>
  <si>
    <t>Koner 5</t>
  </si>
  <si>
    <t>Mål 5</t>
  </si>
  <si>
    <t>Start Omg 6</t>
  </si>
  <si>
    <t>Koner 6</t>
  </si>
  <si>
    <t>Mål 6</t>
  </si>
  <si>
    <t>Start Omg 7</t>
  </si>
  <si>
    <t>Koner 7</t>
  </si>
  <si>
    <t>Mål 7</t>
  </si>
  <si>
    <t>Start Omg 8</t>
  </si>
  <si>
    <t>Koner 8</t>
  </si>
  <si>
    <t>Mål 8</t>
  </si>
  <si>
    <t>Bäst</t>
  </si>
  <si>
    <t>Plac</t>
  </si>
  <si>
    <t>Roadsport A</t>
  </si>
  <si>
    <t>Anders</t>
  </si>
  <si>
    <t>Edlund</t>
  </si>
  <si>
    <t>Westfield SEIW</t>
  </si>
  <si>
    <t>Ove</t>
  </si>
  <si>
    <t>Schaar</t>
  </si>
  <si>
    <t>OHD 7</t>
  </si>
  <si>
    <t>Magnus</t>
  </si>
  <si>
    <t>Mårtenson</t>
  </si>
  <si>
    <t>Morty 7</t>
  </si>
  <si>
    <t>Peter</t>
  </si>
  <si>
    <t>Öfverman</t>
  </si>
  <si>
    <t>Westfield SEiW</t>
  </si>
  <si>
    <t>Jan-Erling</t>
  </si>
  <si>
    <t>Rydquist</t>
  </si>
  <si>
    <t>Jeguar</t>
  </si>
  <si>
    <t>Patrik</t>
  </si>
  <si>
    <t>Rydh</t>
  </si>
  <si>
    <t>Caterham7 Supersport</t>
  </si>
  <si>
    <t>Bengt</t>
  </si>
  <si>
    <t>Metz</t>
  </si>
  <si>
    <t>Caterham Superlight</t>
  </si>
  <si>
    <t xml:space="preserve"> </t>
  </si>
  <si>
    <t>Roadsport B</t>
  </si>
  <si>
    <t>Thomas</t>
  </si>
  <si>
    <t>Ahrens</t>
  </si>
  <si>
    <t>Lotus Super 7</t>
  </si>
  <si>
    <t>Hans</t>
  </si>
  <si>
    <t>Aulin</t>
  </si>
  <si>
    <t>Lotus Elise S1</t>
  </si>
  <si>
    <t>Magne</t>
  </si>
  <si>
    <t>Karlsson</t>
  </si>
  <si>
    <t>Lotus Elise S2</t>
  </si>
  <si>
    <t>Roadsport C</t>
  </si>
  <si>
    <t>Lindgren</t>
  </si>
  <si>
    <t>Mazda MX-5</t>
  </si>
  <si>
    <t>Pierre</t>
  </si>
  <si>
    <t>Pettersson</t>
  </si>
  <si>
    <t>Toyota MR2</t>
  </si>
  <si>
    <t>Bjarne</t>
  </si>
  <si>
    <t>Christiansen</t>
  </si>
  <si>
    <t>Max</t>
  </si>
  <si>
    <t>Dymling</t>
  </si>
  <si>
    <t>Leif</t>
  </si>
  <si>
    <t>Johnsson</t>
  </si>
  <si>
    <t>Renault Alpine A 310</t>
  </si>
  <si>
    <t>Ted</t>
  </si>
  <si>
    <t>Scott</t>
  </si>
  <si>
    <t>MGB GT</t>
  </si>
  <si>
    <t>Tord</t>
  </si>
  <si>
    <t>Andersson</t>
  </si>
  <si>
    <t>Johansson</t>
  </si>
  <si>
    <t>MGF</t>
  </si>
  <si>
    <t>Bertil</t>
  </si>
  <si>
    <t>Thorsson</t>
  </si>
  <si>
    <t>Fredrik</t>
  </si>
  <si>
    <t>Olsson</t>
  </si>
  <si>
    <t>Pontiac Fiero</t>
  </si>
  <si>
    <t>RS</t>
  </si>
  <si>
    <t>Jan</t>
  </si>
  <si>
    <t>Strand</t>
  </si>
  <si>
    <t>Historic I</t>
  </si>
  <si>
    <t>Per</t>
  </si>
  <si>
    <t>Broberg</t>
  </si>
  <si>
    <t>Lotus Elan S1</t>
  </si>
  <si>
    <t>Molin</t>
  </si>
  <si>
    <t>Austin Healey Frogeye</t>
  </si>
  <si>
    <t>Ekegren</t>
  </si>
  <si>
    <t>Lotus Elan</t>
  </si>
  <si>
    <t>Historic II</t>
  </si>
  <si>
    <t>Nilsson</t>
  </si>
  <si>
    <t>Porsche 911 T/RS</t>
  </si>
  <si>
    <t>OMG 1</t>
  </si>
  <si>
    <t>OMG 2</t>
  </si>
  <si>
    <t>OMG 3</t>
  </si>
  <si>
    <t>OMG 4</t>
  </si>
  <si>
    <t>OMG 5</t>
  </si>
  <si>
    <t>OMG 6</t>
  </si>
  <si>
    <t>OMG 7</t>
  </si>
  <si>
    <t>OMG 8</t>
  </si>
  <si>
    <t>Poäng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</si>
</sst>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.000"/>
    <numFmt numFmtId="165" formatCode="[hh]:mm:ss.00"/>
  </numFmts>
  <fonts count="39">
    <font>
      <sz val="10"/>
      <name val="Arial"/>
      <family val="2"/>
    </font>
    <font>
      <b/>
      <sz val="10"/>
      <color indexed="17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Font="1" applyBorder="1" applyAlignment="1">
      <alignment/>
    </xf>
    <xf numFmtId="164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0" fillId="0" borderId="13" xfId="0" applyBorder="1" applyAlignment="1">
      <alignment horizontal="right"/>
    </xf>
    <xf numFmtId="165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color indexed="17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PageLayoutView="0" workbookViewId="0" topLeftCell="E1">
      <pane xSplit="5895" ySplit="1110" topLeftCell="U1" activePane="bottomLeft" state="split"/>
      <selection pane="topLeft" activeCell="A1" sqref="A1"/>
      <selection pane="topRight" activeCell="AE4" sqref="AE4"/>
      <selection pane="bottomLeft" activeCell="A48" sqref="A48:IV51"/>
      <selection pane="bottomRight" activeCell="A6" sqref="A6:IV9"/>
    </sheetView>
  </sheetViews>
  <sheetFormatPr defaultColWidth="8.8515625" defaultRowHeight="12.75"/>
  <cols>
    <col min="1" max="1" width="12.28125" style="1" customWidth="1"/>
    <col min="2" max="2" width="9.57421875" style="0" customWidth="1"/>
    <col min="3" max="3" width="11.28125" style="0" customWidth="1"/>
    <col min="4" max="4" width="19.28125" style="0" customWidth="1"/>
    <col min="5" max="5" width="11.7109375" style="2" customWidth="1"/>
    <col min="6" max="6" width="7.57421875" style="3" customWidth="1"/>
    <col min="7" max="7" width="11.7109375" style="2" customWidth="1"/>
    <col min="8" max="8" width="11.7109375" style="0" customWidth="1"/>
    <col min="9" max="9" width="7.57421875" style="4" customWidth="1"/>
    <col min="10" max="10" width="11.7109375" style="0" customWidth="1"/>
    <col min="11" max="11" width="11.7109375" style="2" customWidth="1"/>
    <col min="12" max="12" width="7.57421875" style="3" customWidth="1"/>
    <col min="13" max="13" width="11.7109375" style="2" customWidth="1"/>
    <col min="14" max="14" width="11.7109375" style="0" customWidth="1"/>
    <col min="15" max="15" width="7.57421875" style="4" customWidth="1"/>
    <col min="16" max="16" width="11.7109375" style="0" customWidth="1"/>
    <col min="17" max="17" width="11.7109375" style="2" customWidth="1"/>
    <col min="18" max="18" width="7.57421875" style="3" customWidth="1"/>
    <col min="19" max="19" width="11.7109375" style="2" customWidth="1"/>
    <col min="20" max="20" width="11.7109375" style="0" customWidth="1"/>
    <col min="21" max="21" width="7.57421875" style="4" customWidth="1"/>
    <col min="22" max="22" width="11.7109375" style="0" customWidth="1"/>
    <col min="23" max="23" width="11.7109375" style="2" customWidth="1"/>
    <col min="24" max="24" width="7.57421875" style="3" customWidth="1"/>
    <col min="25" max="25" width="11.7109375" style="2" customWidth="1"/>
    <col min="26" max="26" width="11.7109375" style="5" customWidth="1"/>
    <col min="27" max="27" width="7.57421875" style="6" customWidth="1"/>
    <col min="28" max="28" width="11.7109375" style="5" customWidth="1"/>
    <col min="29" max="29" width="14.00390625" style="7" customWidth="1"/>
    <col min="30" max="30" width="9.7109375" style="1" customWidth="1"/>
    <col min="31" max="31" width="8.8515625" style="0" customWidth="1"/>
    <col min="32" max="32" width="10.7109375" style="0" customWidth="1"/>
  </cols>
  <sheetData>
    <row r="1" spans="1:3" ht="15.75">
      <c r="A1" s="8" t="s">
        <v>0</v>
      </c>
      <c r="C1" s="8"/>
    </row>
    <row r="3" spans="1:31" s="13" customFormat="1" ht="12.75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2" t="s">
        <v>6</v>
      </c>
      <c r="G3" s="11" t="s">
        <v>7</v>
      </c>
      <c r="H3" s="13" t="s">
        <v>8</v>
      </c>
      <c r="I3" s="14" t="s">
        <v>9</v>
      </c>
      <c r="J3" s="13" t="s">
        <v>10</v>
      </c>
      <c r="K3" s="11" t="s">
        <v>11</v>
      </c>
      <c r="L3" s="12" t="s">
        <v>12</v>
      </c>
      <c r="M3" s="11" t="s">
        <v>13</v>
      </c>
      <c r="N3" s="13" t="s">
        <v>14</v>
      </c>
      <c r="O3" s="14" t="s">
        <v>15</v>
      </c>
      <c r="P3" s="13" t="s">
        <v>16</v>
      </c>
      <c r="Q3" s="11" t="s">
        <v>17</v>
      </c>
      <c r="R3" s="12" t="s">
        <v>18</v>
      </c>
      <c r="S3" s="11" t="s">
        <v>19</v>
      </c>
      <c r="T3" s="13" t="s">
        <v>20</v>
      </c>
      <c r="U3" s="14" t="s">
        <v>21</v>
      </c>
      <c r="V3" s="13" t="s">
        <v>22</v>
      </c>
      <c r="W3" s="11" t="s">
        <v>23</v>
      </c>
      <c r="X3" s="12" t="s">
        <v>24</v>
      </c>
      <c r="Y3" s="11" t="s">
        <v>25</v>
      </c>
      <c r="Z3" s="15" t="s">
        <v>26</v>
      </c>
      <c r="AA3" s="16" t="s">
        <v>27</v>
      </c>
      <c r="AB3" s="15" t="s">
        <v>28</v>
      </c>
      <c r="AC3" s="7" t="s">
        <v>29</v>
      </c>
      <c r="AD3" s="17" t="s">
        <v>30</v>
      </c>
      <c r="AE3" s="13" t="s">
        <v>111</v>
      </c>
    </row>
    <row r="4" spans="1:29" ht="12.75">
      <c r="A4" s="18"/>
      <c r="B4" s="19"/>
      <c r="C4" s="19"/>
      <c r="D4" s="19"/>
      <c r="F4" s="2"/>
      <c r="I4"/>
      <c r="L4" s="2"/>
      <c r="O4"/>
      <c r="R4" s="2"/>
      <c r="U4"/>
      <c r="X4" s="2"/>
      <c r="AA4" s="5"/>
      <c r="AC4"/>
    </row>
    <row r="5" spans="1:30" s="13" customFormat="1" ht="12.75">
      <c r="A5" s="20" t="s">
        <v>31</v>
      </c>
      <c r="B5" s="21"/>
      <c r="C5" s="21"/>
      <c r="D5" s="21"/>
      <c r="E5" s="2"/>
      <c r="F5" s="2"/>
      <c r="G5" s="2"/>
      <c r="H5"/>
      <c r="I5"/>
      <c r="J5"/>
      <c r="K5" s="2"/>
      <c r="L5" s="2"/>
      <c r="M5" s="2"/>
      <c r="N5"/>
      <c r="O5"/>
      <c r="P5"/>
      <c r="Q5" s="2"/>
      <c r="R5" s="2"/>
      <c r="S5" s="2"/>
      <c r="T5"/>
      <c r="U5"/>
      <c r="V5"/>
      <c r="W5" s="2"/>
      <c r="X5" s="2"/>
      <c r="Y5" s="2"/>
      <c r="Z5" s="5"/>
      <c r="AA5" s="5"/>
      <c r="AB5" s="5"/>
      <c r="AC5"/>
      <c r="AD5" s="1"/>
    </row>
    <row r="6" spans="1:28" ht="12.75">
      <c r="A6" s="32">
        <v>15</v>
      </c>
      <c r="B6" s="23" t="s">
        <v>38</v>
      </c>
      <c r="C6" s="23" t="s">
        <v>39</v>
      </c>
      <c r="D6" s="23" t="s">
        <v>40</v>
      </c>
      <c r="E6" s="24">
        <v>0.41433163194444445</v>
      </c>
      <c r="F6" s="25">
        <v>0</v>
      </c>
      <c r="G6" s="24">
        <v>0.4146743402777778</v>
      </c>
      <c r="H6" s="26">
        <v>0.43290140046296294</v>
      </c>
      <c r="I6" s="27">
        <v>0</v>
      </c>
      <c r="J6" s="26">
        <v>0.43324092592592595</v>
      </c>
      <c r="K6" s="24">
        <v>0.4540091203703704</v>
      </c>
      <c r="L6" s="25">
        <v>0</v>
      </c>
      <c r="M6" s="24">
        <v>0.4543475347222222</v>
      </c>
      <c r="N6" s="26">
        <v>0.4734028125</v>
      </c>
      <c r="O6" s="27">
        <v>1</v>
      </c>
      <c r="P6" s="26">
        <v>0.473732349537037</v>
      </c>
      <c r="Q6" s="24">
        <v>0.48896076388888887</v>
      </c>
      <c r="R6" s="25">
        <v>0</v>
      </c>
      <c r="S6" s="24">
        <v>0.4892940625</v>
      </c>
      <c r="T6" s="26">
        <v>0.5402393055555555</v>
      </c>
      <c r="U6" s="27">
        <v>0</v>
      </c>
      <c r="V6" s="26">
        <v>0.540569849537037</v>
      </c>
      <c r="W6" s="24">
        <v>0.5547754282407408</v>
      </c>
      <c r="X6" s="25">
        <v>0</v>
      </c>
      <c r="Y6" s="24">
        <v>0.5551044791666667</v>
      </c>
      <c r="Z6" s="28">
        <v>0.5690290046296296</v>
      </c>
      <c r="AA6" s="27">
        <v>0</v>
      </c>
      <c r="AB6" s="28">
        <v>0.5693583217592593</v>
      </c>
    </row>
    <row r="7" spans="1:35" s="13" customFormat="1" ht="12.75">
      <c r="A7"/>
      <c r="B7"/>
      <c r="C7"/>
      <c r="D7"/>
      <c r="E7" s="29"/>
      <c r="F7" s="12"/>
      <c r="G7" s="29">
        <f>G6-E6+(TIME(0,0,F6)*5)</f>
        <v>0.0003427083333333303</v>
      </c>
      <c r="H7" s="30"/>
      <c r="I7" s="16"/>
      <c r="J7" s="30">
        <f>J6-H6+(TIME(0,0,I6)*5)</f>
        <v>0.00033952546296300845</v>
      </c>
      <c r="K7" s="29"/>
      <c r="L7" s="12"/>
      <c r="M7" s="29">
        <f>M6-K6+(TIME(0,0,L6)*5)</f>
        <v>0.00033841435185183455</v>
      </c>
      <c r="N7" s="30"/>
      <c r="O7" s="16"/>
      <c r="P7" s="30">
        <f>P6-N6+(TIME(0,0,O6)*5)</f>
        <v>0.0003874074074074013</v>
      </c>
      <c r="Q7" s="29"/>
      <c r="R7" s="12"/>
      <c r="S7" s="29">
        <f>S6-Q6+(TIME(0,0,R6)*5)</f>
        <v>0.00033329861111114356</v>
      </c>
      <c r="T7" s="30"/>
      <c r="U7" s="16"/>
      <c r="V7" s="30">
        <f>V6-T6+(TIME(0,0,U6)*5)</f>
        <v>0.00033054398148146813</v>
      </c>
      <c r="W7" s="29"/>
      <c r="X7" s="12"/>
      <c r="Y7" s="29">
        <f>Y6-W6+(TIME(0,0,X6)*5)</f>
        <v>0.0003290509259259444</v>
      </c>
      <c r="Z7" s="31"/>
      <c r="AA7" s="16"/>
      <c r="AB7" s="31">
        <f>AB6-Z6+(TIME(0,0,AA6)*5)</f>
        <v>0.0003293171296296915</v>
      </c>
      <c r="AC7" s="7">
        <f>IF(MIN(G7:AB7)&gt;0,MIN(G7:AB7),IF(SMALL(G7:AB7,MIN(COUNTIF(G7:AB7,0)+1,COUNT(G7:AB7)))&gt;0,SMALL(G7:AB7,COUNTIF(G7:AB7,0)+1),"Ingen tid"))</f>
        <v>0.0003290509259259444</v>
      </c>
      <c r="AD7" s="17">
        <f ca="1">IF(ISERROR(RANK(AC7,INDIRECT(CONCATENATE("AC",MATCH("Roadsport A",$A$1:$A$974,0),":AC",MATCH("Roadsport B",$A$1:$A$974,0))),1)),"Oplacerad",RANK(AC7,INDIRECT(CONCATENATE("AC",MATCH("Roadsport A",$A$1:$A$974,0),":AC",MATCH("Roadsport B",$A$1:$A$974,0))),1))</f>
        <v>2</v>
      </c>
      <c r="AE7">
        <v>12</v>
      </c>
      <c r="AF7"/>
      <c r="AG7"/>
      <c r="AH7"/>
      <c r="AI7"/>
    </row>
    <row r="8" spans="1:28" ht="12.75">
      <c r="A8" s="32">
        <v>29</v>
      </c>
      <c r="B8" s="23" t="s">
        <v>44</v>
      </c>
      <c r="C8" s="23" t="s">
        <v>45</v>
      </c>
      <c r="D8" s="23" t="s">
        <v>46</v>
      </c>
      <c r="E8" s="24">
        <v>0.413666724537037</v>
      </c>
      <c r="F8" s="25">
        <v>0</v>
      </c>
      <c r="G8" s="24">
        <v>0.414022974537037</v>
      </c>
      <c r="H8" s="26">
        <v>0.43226466435185185</v>
      </c>
      <c r="I8" s="27">
        <v>0</v>
      </c>
      <c r="J8" s="26">
        <v>0.43262564814814813</v>
      </c>
      <c r="K8" s="24">
        <v>0.4529504282407407</v>
      </c>
      <c r="L8" s="25">
        <v>0</v>
      </c>
      <c r="M8" s="24">
        <v>0.45330163194444445</v>
      </c>
      <c r="N8" s="26">
        <v>0.472766099537037</v>
      </c>
      <c r="O8" s="27">
        <v>0</v>
      </c>
      <c r="P8" s="26">
        <v>0.47311597222222224</v>
      </c>
      <c r="Q8" s="24">
        <v>0.48840917824074076</v>
      </c>
      <c r="R8" s="25">
        <v>0</v>
      </c>
      <c r="S8" s="24">
        <v>0.48876055555555553</v>
      </c>
      <c r="T8" s="26">
        <v>0.5392066666666666</v>
      </c>
      <c r="U8" s="27">
        <v>0</v>
      </c>
      <c r="V8" s="26">
        <v>0.5395600578703704</v>
      </c>
      <c r="W8" s="24">
        <v>0.5537657407407407</v>
      </c>
      <c r="X8" s="25">
        <v>0</v>
      </c>
      <c r="Y8" s="24">
        <v>0.5541079050925926</v>
      </c>
      <c r="Z8" s="28">
        <v>0.5684009837962963</v>
      </c>
      <c r="AA8" s="27">
        <v>0</v>
      </c>
      <c r="AB8" s="28">
        <v>0.5687508217592593</v>
      </c>
    </row>
    <row r="9" spans="1:31" s="13" customFormat="1" ht="12.75">
      <c r="A9"/>
      <c r="B9"/>
      <c r="C9"/>
      <c r="D9"/>
      <c r="E9" s="29"/>
      <c r="F9" s="12"/>
      <c r="G9" s="29">
        <f>G8-E8+(TIME(0,0,F8)*5)</f>
        <v>0.0003562500000000024</v>
      </c>
      <c r="H9" s="30"/>
      <c r="I9" s="16"/>
      <c r="J9" s="30">
        <f>J8-H8+(TIME(0,0,I8)*5)</f>
        <v>0.0003609837962962881</v>
      </c>
      <c r="K9" s="29"/>
      <c r="L9" s="12"/>
      <c r="M9" s="29">
        <f>M8-K8+(TIME(0,0,L8)*5)</f>
        <v>0.00035120370370372855</v>
      </c>
      <c r="N9" s="30"/>
      <c r="O9" s="16"/>
      <c r="P9" s="30">
        <f>P8-N8+(TIME(0,0,O8)*5)</f>
        <v>0.0003498726851852152</v>
      </c>
      <c r="Q9" s="29"/>
      <c r="R9" s="12"/>
      <c r="S9" s="29">
        <f>S8-Q8+(TIME(0,0,R8)*5)</f>
        <v>0.0003513773148147714</v>
      </c>
      <c r="T9" s="30"/>
      <c r="U9" s="16"/>
      <c r="V9" s="30">
        <f>V8-T8+(TIME(0,0,U8)*5)</f>
        <v>0.0003533912037038123</v>
      </c>
      <c r="W9" s="29"/>
      <c r="X9" s="12"/>
      <c r="Y9" s="29">
        <f>Y8-W8+(TIME(0,0,X8)*5)</f>
        <v>0.0003421643518518591</v>
      </c>
      <c r="Z9" s="31"/>
      <c r="AA9" s="16"/>
      <c r="AB9" s="31">
        <f>AB8-Z8+(TIME(0,0,AA8)*5)</f>
        <v>0.0003498379629629511</v>
      </c>
      <c r="AC9" s="7">
        <f>IF(MIN(G9:AB9)&gt;0,MIN(G9:AB9),IF(SMALL(G9:AB9,MIN(COUNTIF(G9:AB9,0)+1,COUNT(G9:AB9)))&gt;0,SMALL(G9:AB9,COUNTIF(G9:AB9,0)+1),"Ingen tid"))</f>
        <v>0.0003421643518518591</v>
      </c>
      <c r="AD9" s="17">
        <f ca="1">IF(ISERROR(RANK(AC9,INDIRECT(CONCATENATE("AC",MATCH("Roadsport A",$A$1:$A$974,0),":AC",MATCH("Roadsport B",$A$1:$A$974,0))),1)),"Oplacerad",RANK(AC9,INDIRECT(CONCATENATE("AC",MATCH("Roadsport A",$A$1:$A$974,0),":AC",MATCH("Roadsport B",$A$1:$A$974,0))),1))</f>
        <v>3</v>
      </c>
      <c r="AE9" s="13">
        <v>10</v>
      </c>
    </row>
    <row r="10" spans="1:28" ht="12.75">
      <c r="A10" s="22">
        <v>37</v>
      </c>
      <c r="B10" s="23" t="s">
        <v>47</v>
      </c>
      <c r="C10" s="23" t="s">
        <v>48</v>
      </c>
      <c r="D10" s="23" t="s">
        <v>49</v>
      </c>
      <c r="E10" s="24">
        <v>0.41582418981481484</v>
      </c>
      <c r="F10" s="25">
        <v>0</v>
      </c>
      <c r="G10" s="24">
        <v>0.41616256944444446</v>
      </c>
      <c r="H10" s="26">
        <v>0.43546005787037034</v>
      </c>
      <c r="I10" s="27">
        <v>0</v>
      </c>
      <c r="J10" s="26">
        <v>0.4357917939814815</v>
      </c>
      <c r="K10" s="24">
        <v>0.45667024305555554</v>
      </c>
      <c r="L10" s="25">
        <v>2</v>
      </c>
      <c r="M10" s="24">
        <v>0.4569985648148148</v>
      </c>
      <c r="N10" s="26">
        <v>0.4754556365740741</v>
      </c>
      <c r="O10" s="27">
        <v>0</v>
      </c>
      <c r="P10" s="26">
        <v>0.4757857175925926</v>
      </c>
      <c r="Q10" s="24">
        <v>0.4901407523148148</v>
      </c>
      <c r="R10" s="25">
        <v>1</v>
      </c>
      <c r="S10" s="24">
        <v>0.4904695949074074</v>
      </c>
      <c r="T10" s="26">
        <v>0.5418966319444445</v>
      </c>
      <c r="U10" s="27">
        <v>0</v>
      </c>
      <c r="V10" s="26">
        <v>0.5422264583333334</v>
      </c>
      <c r="W10" s="24">
        <v>0.5564414351851852</v>
      </c>
      <c r="X10" s="25">
        <v>0</v>
      </c>
      <c r="Y10" s="24">
        <v>0.5567673726851852</v>
      </c>
      <c r="Z10" s="28">
        <v>0.5711846064814815</v>
      </c>
      <c r="AA10" s="27">
        <v>0</v>
      </c>
      <c r="AB10" s="28">
        <v>0.5715114930555556</v>
      </c>
    </row>
    <row r="11" spans="1:31" s="13" customFormat="1" ht="12.75">
      <c r="A11"/>
      <c r="B11"/>
      <c r="C11"/>
      <c r="D11"/>
      <c r="E11" s="29"/>
      <c r="F11" s="12"/>
      <c r="G11" s="29">
        <f>G10-E10+(TIME(0,0,F10)*5)</f>
        <v>0.000338379629629626</v>
      </c>
      <c r="H11" s="30"/>
      <c r="I11" s="16"/>
      <c r="J11" s="30">
        <f>J10-H10+(TIME(0,0,I10)*5)</f>
        <v>0.0003317361111111472</v>
      </c>
      <c r="K11" s="29"/>
      <c r="L11" s="12"/>
      <c r="M11" s="29">
        <f>M10-K10+(TIME(0,0,L10)*5)</f>
        <v>0.0004440625000000276</v>
      </c>
      <c r="N11" s="30"/>
      <c r="O11" s="16"/>
      <c r="P11" s="30">
        <f>P10-N10+(TIME(0,0,O10)*5)</f>
        <v>0.00033008101851850213</v>
      </c>
      <c r="Q11" s="29"/>
      <c r="R11" s="12"/>
      <c r="S11" s="29">
        <f>S10-Q10+(TIME(0,0,R10)*5)</f>
        <v>0.0003867129629629523</v>
      </c>
      <c r="T11" s="30"/>
      <c r="U11" s="16"/>
      <c r="V11" s="30">
        <f>V10-T10+(TIME(0,0,U10)*5)</f>
        <v>0.0003298263888888986</v>
      </c>
      <c r="W11" s="29"/>
      <c r="X11" s="12"/>
      <c r="Y11" s="29">
        <f>Y10-W10+(TIME(0,0,X10)*5)</f>
        <v>0.0003259374999999842</v>
      </c>
      <c r="Z11" s="31"/>
      <c r="AA11" s="16"/>
      <c r="AB11" s="31">
        <f>AB10-Z10+(TIME(0,0,AA10)*5)</f>
        <v>0.0003268865740740923</v>
      </c>
      <c r="AC11" s="7">
        <f>IF(MIN(G11:AB11)&gt;0,MIN(G11:AB11),IF(SMALL(G11:AB11,MIN(COUNTIF(G11:AB11,0)+1,COUNT(G11:AB11)))&gt;0,SMALL(G11:AB11,COUNTIF(G11:AB11,0)+1),"Ingen tid"))</f>
        <v>0.0003259374999999842</v>
      </c>
      <c r="AD11" s="17">
        <f ca="1">IF(ISERROR(RANK(AC11,INDIRECT(CONCATENATE("AC",MATCH("Roadsport A",$A$1:$A$974,0),":AC",MATCH("Roadsport B",$A$1:$A$974,0))),1)),"Oplacerad",RANK(AC11,INDIRECT(CONCATENATE("AC",MATCH("Roadsport A",$A$1:$A$974,0),":AC",MATCH("Roadsport B",$A$1:$A$974,0))),1))</f>
        <v>1</v>
      </c>
      <c r="AE11" s="13">
        <v>15</v>
      </c>
    </row>
    <row r="12" spans="1:28" ht="12.75">
      <c r="A12" s="32">
        <v>43</v>
      </c>
      <c r="B12" s="23" t="s">
        <v>50</v>
      </c>
      <c r="C12" s="23" t="s">
        <v>51</v>
      </c>
      <c r="D12" s="23" t="s">
        <v>52</v>
      </c>
      <c r="E12" s="24">
        <v>0.42587399305555557</v>
      </c>
      <c r="F12" s="25">
        <v>0</v>
      </c>
      <c r="G12" s="24">
        <v>0.426234212962963</v>
      </c>
      <c r="H12" s="26">
        <v>0.44658363425925923</v>
      </c>
      <c r="I12" s="27">
        <v>0</v>
      </c>
      <c r="J12" s="26">
        <v>0.44694664351851854</v>
      </c>
      <c r="K12" s="24">
        <v>0.46624680555555553</v>
      </c>
      <c r="L12" s="25">
        <v>0</v>
      </c>
      <c r="M12" s="24">
        <v>0.4666009837962963</v>
      </c>
      <c r="N12" s="26">
        <v>0.4836334027777778</v>
      </c>
      <c r="O12" s="27">
        <v>0</v>
      </c>
      <c r="P12" s="26">
        <v>0.4840003125</v>
      </c>
      <c r="Q12" s="24">
        <v>0.49884972222222224</v>
      </c>
      <c r="R12" s="25">
        <v>0</v>
      </c>
      <c r="S12" s="24">
        <v>0.49919778935185183</v>
      </c>
      <c r="T12" s="26">
        <v>0.5498392361111111</v>
      </c>
      <c r="U12" s="27">
        <v>0</v>
      </c>
      <c r="V12" s="26">
        <v>0.5501871990740741</v>
      </c>
      <c r="W12" s="24">
        <v>0.5636451157407407</v>
      </c>
      <c r="X12" s="25">
        <v>0</v>
      </c>
      <c r="Y12" s="24">
        <v>0.5639884375</v>
      </c>
      <c r="Z12" s="28">
        <v>0.5793620023148148</v>
      </c>
      <c r="AA12" s="27">
        <v>0</v>
      </c>
      <c r="AB12" s="28">
        <v>0.5797086805555556</v>
      </c>
    </row>
    <row r="13" spans="1:31" s="13" customFormat="1" ht="12.75">
      <c r="A13"/>
      <c r="B13"/>
      <c r="C13"/>
      <c r="D13"/>
      <c r="E13" s="29"/>
      <c r="F13" s="12"/>
      <c r="G13" s="29">
        <f>G12-E12+(TIME(0,0,F12)*5)</f>
        <v>0.00036021990740742194</v>
      </c>
      <c r="H13" s="30"/>
      <c r="I13" s="16"/>
      <c r="J13" s="30">
        <f>J12-H12+(TIME(0,0,I12)*5)</f>
        <v>0.00036300925925930594</v>
      </c>
      <c r="K13" s="29"/>
      <c r="L13" s="12"/>
      <c r="M13" s="29">
        <f>M12-K12+(TIME(0,0,L12)*5)</f>
        <v>0.00035417824074074344</v>
      </c>
      <c r="N13" s="30"/>
      <c r="O13" s="16"/>
      <c r="P13" s="30">
        <f>P12-N12+(TIME(0,0,O12)*5)</f>
        <v>0.0003669097222221973</v>
      </c>
      <c r="Q13" s="29"/>
      <c r="R13" s="12"/>
      <c r="S13" s="29">
        <f>S12-Q12+(TIME(0,0,R12)*5)</f>
        <v>0.0003480671296295923</v>
      </c>
      <c r="T13" s="30"/>
      <c r="U13" s="16"/>
      <c r="V13" s="30">
        <f>V12-T12+(TIME(0,0,U12)*5)</f>
        <v>0.0003479629629630221</v>
      </c>
      <c r="W13" s="29"/>
      <c r="X13" s="12"/>
      <c r="Y13" s="29">
        <f>Y12-W12+(TIME(0,0,X12)*5)</f>
        <v>0.0003433217592593296</v>
      </c>
      <c r="Z13" s="31"/>
      <c r="AA13" s="16"/>
      <c r="AB13" s="31">
        <f>AB12-Z12+(TIME(0,0,AA12)*5)</f>
        <v>0.0003466782407407498</v>
      </c>
      <c r="AC13" s="7">
        <f>IF(MIN(G13:AB13)&gt;0,MIN(G13:AB13),IF(SMALL(G13:AB13,MIN(COUNTIF(G13:AB13,0)+1,COUNT(G13:AB13)))&gt;0,SMALL(G13:AB13,COUNTIF(G13:AB13,0)+1),"Ingen tid"))</f>
        <v>0.0003433217592593296</v>
      </c>
      <c r="AD13" s="17">
        <f ca="1">IF(ISERROR(RANK(AC13,INDIRECT(CONCATENATE("AC",MATCH("Roadsport A",$A$1:$A$974,0),":AC",MATCH("Roadsport B",$A$1:$A$974,0))),1)),"Oplacerad",RANK(AC13,INDIRECT(CONCATENATE("AC",MATCH("Roadsport A",$A$1:$A$974,0),":AC",MATCH("Roadsport B",$A$1:$A$974,0))),1))</f>
        <v>4</v>
      </c>
      <c r="AE13" s="13">
        <v>8</v>
      </c>
    </row>
    <row r="14" spans="1:29" ht="12.75">
      <c r="A14" s="18"/>
      <c r="B14" s="19"/>
      <c r="C14" s="19"/>
      <c r="D14" s="19"/>
      <c r="F14" s="2"/>
      <c r="I14" s="5"/>
      <c r="L14" s="2"/>
      <c r="O14" s="5"/>
      <c r="R14" s="2"/>
      <c r="U14" s="5"/>
      <c r="X14" s="2"/>
      <c r="AA14" s="5"/>
      <c r="AC14"/>
    </row>
    <row r="15" spans="1:29" ht="12.75">
      <c r="A15" s="20" t="s">
        <v>54</v>
      </c>
      <c r="B15" s="21"/>
      <c r="C15" s="21"/>
      <c r="D15" s="21"/>
      <c r="F15" s="2"/>
      <c r="H15" s="33"/>
      <c r="I15" s="5"/>
      <c r="L15" s="2"/>
      <c r="O15" s="5"/>
      <c r="R15" s="2"/>
      <c r="T15" s="33"/>
      <c r="U15" s="5"/>
      <c r="X15" s="2"/>
      <c r="AA15" s="5"/>
      <c r="AC15"/>
    </row>
    <row r="16" spans="1:28" ht="12.75">
      <c r="A16" s="23">
        <v>7</v>
      </c>
      <c r="B16" s="23" t="s">
        <v>55</v>
      </c>
      <c r="C16" s="23" t="s">
        <v>56</v>
      </c>
      <c r="D16" s="23" t="s">
        <v>57</v>
      </c>
      <c r="E16" s="24">
        <v>0.4281435648148148</v>
      </c>
      <c r="F16" s="25">
        <v>1</v>
      </c>
      <c r="G16" s="24">
        <v>0.4285587037037037</v>
      </c>
      <c r="H16" s="26">
        <v>0</v>
      </c>
      <c r="I16" s="27">
        <v>0</v>
      </c>
      <c r="J16" s="26">
        <v>0</v>
      </c>
      <c r="K16" s="24">
        <v>0</v>
      </c>
      <c r="L16" s="25">
        <v>0</v>
      </c>
      <c r="M16" s="24">
        <v>0</v>
      </c>
      <c r="N16" s="26">
        <v>0.4857887384259259</v>
      </c>
      <c r="O16" s="27">
        <v>0</v>
      </c>
      <c r="P16" s="26">
        <v>0.4861802199074074</v>
      </c>
      <c r="Q16" s="24">
        <v>0</v>
      </c>
      <c r="R16" s="25">
        <v>0</v>
      </c>
      <c r="S16" s="24">
        <v>0</v>
      </c>
      <c r="T16" s="26">
        <v>0</v>
      </c>
      <c r="U16" s="27">
        <v>0</v>
      </c>
      <c r="V16" s="26">
        <v>0</v>
      </c>
      <c r="W16" s="24">
        <v>0.5648661805555556</v>
      </c>
      <c r="X16" s="25">
        <v>0</v>
      </c>
      <c r="Y16" s="24">
        <v>0.5652276388888889</v>
      </c>
      <c r="Z16" s="28">
        <v>0.5803764699074074</v>
      </c>
      <c r="AA16" s="27">
        <v>3</v>
      </c>
      <c r="AB16" s="28">
        <v>0.5807294907407408</v>
      </c>
    </row>
    <row r="17" spans="1:31" ht="12.75">
      <c r="A17"/>
      <c r="E17" s="29"/>
      <c r="F17" s="12"/>
      <c r="G17" s="29">
        <f>G16-E16+(TIME(0,0,F16)*5)</f>
        <v>0.00047300925925925885</v>
      </c>
      <c r="H17" s="30"/>
      <c r="I17" s="16"/>
      <c r="J17" s="30">
        <f>J16-H16+(TIME(0,0,I16)*5)</f>
        <v>0</v>
      </c>
      <c r="K17" s="29"/>
      <c r="L17" s="12"/>
      <c r="M17" s="29">
        <f>M16-K16+(TIME(0,0,L16)*5)</f>
        <v>0</v>
      </c>
      <c r="N17" s="30"/>
      <c r="O17" s="16"/>
      <c r="P17" s="30">
        <f>P16-N16+(TIME(0,0,O16)*5)</f>
        <v>0.00039148148148149264</v>
      </c>
      <c r="Q17" s="29"/>
      <c r="R17" s="12"/>
      <c r="S17" s="29">
        <f>S16-Q16+(TIME(0,0,R16)*5)</f>
        <v>0</v>
      </c>
      <c r="T17" s="30"/>
      <c r="U17" s="16"/>
      <c r="V17" s="30">
        <f>V16-T16+(TIME(0,0,U16)*5)</f>
        <v>0</v>
      </c>
      <c r="W17" s="29"/>
      <c r="X17" s="12"/>
      <c r="Y17" s="29">
        <f>Y16-W16+(TIME(0,0,X16)*5)</f>
        <v>0.0003614583333333421</v>
      </c>
      <c r="Z17" s="31"/>
      <c r="AA17" s="16"/>
      <c r="AB17" s="31">
        <f>AB16-Z16+(TIME(0,0,AA16)*5)</f>
        <v>0.0005266319444444396</v>
      </c>
      <c r="AC17" s="7">
        <f>IF(MIN(G17:AB17)&gt;0,MIN(G17:AB17),IF(SMALL(G17:AB17,MIN(COUNTIF(G17:AB17,0)+1,COUNT(G17:AB17)))&gt;0,SMALL(G17:AB17,COUNTIF(G17:AB17,0)+1),"Ingen tid"))</f>
        <v>0.0003614583333333421</v>
      </c>
      <c r="AD17" s="17">
        <f ca="1">IF(ISERROR(RANK(AC17,INDIRECT(CONCATENATE("AC",MATCH("Roadsport B",$A$1:$A$972,0),":AC",MATCH("Roadsport C",$A$1:$A$972,0))),1)),"Oplacerad",RANK(AC17,INDIRECT(CONCATENATE("AC",MATCH("Roadsport B",$A$1:$A$972,0),":AC",MATCH("Roadsport C",$A$1:$A$972,0))),1))</f>
        <v>2</v>
      </c>
      <c r="AE17">
        <v>12</v>
      </c>
    </row>
    <row r="18" spans="1:28" ht="12.75">
      <c r="A18" s="32">
        <v>21</v>
      </c>
      <c r="B18" s="23" t="s">
        <v>58</v>
      </c>
      <c r="C18" s="23" t="s">
        <v>59</v>
      </c>
      <c r="D18" s="23" t="s">
        <v>60</v>
      </c>
      <c r="E18" s="24">
        <v>0.4225511111111111</v>
      </c>
      <c r="F18" s="25">
        <v>0</v>
      </c>
      <c r="G18" s="24">
        <v>0.42290930555555556</v>
      </c>
      <c r="H18" s="26">
        <v>0.44347296296296296</v>
      </c>
      <c r="I18" s="27">
        <v>1</v>
      </c>
      <c r="J18" s="26">
        <v>0.44382341435185185</v>
      </c>
      <c r="K18" s="24">
        <v>0.46196898148148147</v>
      </c>
      <c r="L18" s="25">
        <v>0</v>
      </c>
      <c r="M18" s="24">
        <v>0.46231546296296294</v>
      </c>
      <c r="N18" s="26">
        <v>0.4803410416666667</v>
      </c>
      <c r="O18" s="27">
        <v>0</v>
      </c>
      <c r="P18" s="26">
        <v>0.48068496527777776</v>
      </c>
      <c r="Q18" s="24">
        <v>0.4951798726851852</v>
      </c>
      <c r="R18" s="25">
        <v>0</v>
      </c>
      <c r="S18" s="24">
        <v>0.49552359953703706</v>
      </c>
      <c r="T18" s="26">
        <v>0.5472958217592593</v>
      </c>
      <c r="U18" s="27">
        <v>0</v>
      </c>
      <c r="V18" s="26">
        <v>0.5476357986111111</v>
      </c>
      <c r="W18" s="24">
        <v>0.5610448263888889</v>
      </c>
      <c r="X18" s="25">
        <v>0</v>
      </c>
      <c r="Y18" s="24">
        <v>0.5613894212962963</v>
      </c>
      <c r="Z18" s="28">
        <v>0.5760250462962963</v>
      </c>
      <c r="AA18" s="27">
        <v>1</v>
      </c>
      <c r="AB18" s="28">
        <v>0.5764098842592592</v>
      </c>
    </row>
    <row r="19" spans="1:31" ht="12.75">
      <c r="A19"/>
      <c r="E19" s="29"/>
      <c r="F19" s="12"/>
      <c r="G19" s="29">
        <f>G18-E18+(TIME(0,0,F18)*5)</f>
        <v>0.0003581944444444596</v>
      </c>
      <c r="H19" s="30"/>
      <c r="I19" s="16"/>
      <c r="J19" s="30">
        <f>J18-H18+(TIME(0,0,I18)*5)</f>
        <v>0.0004083217592592653</v>
      </c>
      <c r="K19" s="29"/>
      <c r="L19" s="12"/>
      <c r="M19" s="29">
        <f>M18-K18+(TIME(0,0,L18)*5)</f>
        <v>0.0003464814814814754</v>
      </c>
      <c r="N19" s="30"/>
      <c r="O19" s="16"/>
      <c r="P19" s="30">
        <f>P18-N18+(TIME(0,0,O18)*5)</f>
        <v>0.0003439236111110744</v>
      </c>
      <c r="Q19" s="29"/>
      <c r="R19" s="12"/>
      <c r="S19" s="29">
        <f>S18-Q18+(TIME(0,0,R18)*5)</f>
        <v>0.0003437268518518555</v>
      </c>
      <c r="T19" s="30"/>
      <c r="U19" s="16"/>
      <c r="V19" s="30">
        <f>V18-T18+(TIME(0,0,U18)*5)</f>
        <v>0.0003399768518518309</v>
      </c>
      <c r="W19" s="29"/>
      <c r="X19" s="12"/>
      <c r="Y19" s="29">
        <f>Y18-W18+(TIME(0,0,X18)*5)</f>
        <v>0.00034459490740745835</v>
      </c>
      <c r="Z19" s="31"/>
      <c r="AA19" s="16"/>
      <c r="AB19" s="31">
        <f>AB18-Z18+(TIME(0,0,AA18)*5)</f>
        <v>0.0004427083333333287</v>
      </c>
      <c r="AC19" s="7">
        <f>IF(MIN(G19:AB19)&gt;0,MIN(G19:AB19),IF(SMALL(G19:AB19,MIN(COUNTIF(G19:AB19,0)+1,COUNT(G19:AB19)))&gt;0,SMALL(G19:AB19,COUNTIF(G19:AB19,0)+1),"Ingen tid"))</f>
        <v>0.0003399768518518309</v>
      </c>
      <c r="AD19" s="17">
        <f ca="1">IF(ISERROR(RANK(AC19,INDIRECT(CONCATENATE("AC",MATCH("Roadsport B",$A$1:$A$972,0),":AC",MATCH("Roadsport C",$A$1:$A$972,0))),1)),"Oplacerad",RANK(AC19,INDIRECT(CONCATENATE("AC",MATCH("Roadsport B",$A$1:$A$972,0),":AC",MATCH("Roadsport C",$A$1:$A$972,0))),1))</f>
        <v>1</v>
      </c>
      <c r="AE19">
        <v>15</v>
      </c>
    </row>
    <row r="20" spans="1:27" ht="12.75">
      <c r="A20" s="32"/>
      <c r="B20" s="23"/>
      <c r="C20" s="23"/>
      <c r="D20" s="23"/>
      <c r="F20" s="2"/>
      <c r="I20" s="5"/>
      <c r="L20" s="2"/>
      <c r="O20" s="5"/>
      <c r="R20" s="2"/>
      <c r="U20" s="5"/>
      <c r="X20" s="2"/>
      <c r="AA20" s="5"/>
    </row>
    <row r="21" spans="1:29" ht="12.75">
      <c r="A21" s="20" t="s">
        <v>64</v>
      </c>
      <c r="B21" s="21"/>
      <c r="C21" s="21"/>
      <c r="D21" s="21"/>
      <c r="F21" s="2"/>
      <c r="I21" s="5"/>
      <c r="L21" s="2"/>
      <c r="O21" s="5"/>
      <c r="R21" s="2"/>
      <c r="U21" s="5"/>
      <c r="X21" s="2"/>
      <c r="AA21" s="5"/>
      <c r="AC21"/>
    </row>
    <row r="22" spans="1:28" ht="12.75">
      <c r="A22" s="34">
        <v>8</v>
      </c>
      <c r="B22" s="23" t="s">
        <v>67</v>
      </c>
      <c r="C22" s="23" t="s">
        <v>68</v>
      </c>
      <c r="D22" s="23" t="s">
        <v>69</v>
      </c>
      <c r="E22" s="24">
        <v>0.4183255439814815</v>
      </c>
      <c r="F22" s="25">
        <v>0</v>
      </c>
      <c r="G22" s="24">
        <v>0.41872141203703706</v>
      </c>
      <c r="H22" s="26">
        <v>0.4374238773148148</v>
      </c>
      <c r="I22" s="27">
        <v>1</v>
      </c>
      <c r="J22" s="26">
        <v>0.4378085300925926</v>
      </c>
      <c r="K22" s="24">
        <v>0.4587247916666667</v>
      </c>
      <c r="L22" s="25">
        <v>0</v>
      </c>
      <c r="M22" s="24">
        <v>0.45910078703703705</v>
      </c>
      <c r="N22" s="26">
        <v>0.4765872453703704</v>
      </c>
      <c r="O22" s="27">
        <v>1</v>
      </c>
      <c r="P22" s="26">
        <v>0.476965787037037</v>
      </c>
      <c r="Q22" s="24">
        <v>0.4922008101851852</v>
      </c>
      <c r="R22" s="25">
        <v>1</v>
      </c>
      <c r="S22" s="24">
        <v>0.49257237268518517</v>
      </c>
      <c r="T22" s="26">
        <v>0.5430769097222222</v>
      </c>
      <c r="U22" s="27">
        <v>0</v>
      </c>
      <c r="V22" s="26">
        <v>0.5434596412037037</v>
      </c>
      <c r="W22" s="24">
        <v>0.5577902893518518</v>
      </c>
      <c r="X22" s="25">
        <v>1</v>
      </c>
      <c r="Y22" s="24">
        <v>0.5581632638888889</v>
      </c>
      <c r="Z22" s="28">
        <v>0.5719711111111111</v>
      </c>
      <c r="AA22" s="27">
        <v>0</v>
      </c>
      <c r="AB22" s="28">
        <v>0.5723469791666667</v>
      </c>
    </row>
    <row r="23" spans="1:31" ht="12.75">
      <c r="A23"/>
      <c r="E23" s="29"/>
      <c r="F23" s="12"/>
      <c r="G23" s="29">
        <f>G22-E22+(TIME(0,0,F22)*5)</f>
        <v>0.0003958680555555816</v>
      </c>
      <c r="H23" s="30"/>
      <c r="I23" s="16"/>
      <c r="J23" s="30">
        <f>J22-H22+(TIME(0,0,I22)*5)</f>
        <v>0.0004425231481481423</v>
      </c>
      <c r="K23" s="29"/>
      <c r="L23" s="12"/>
      <c r="M23" s="29">
        <f>M22-K22+(TIME(0,0,L22)*5)</f>
        <v>0.00037599537037036335</v>
      </c>
      <c r="N23" s="30"/>
      <c r="O23" s="16"/>
      <c r="P23" s="30">
        <f>P22-N22+(TIME(0,0,O22)*5)</f>
        <v>0.00043641203703699116</v>
      </c>
      <c r="Q23" s="29"/>
      <c r="R23" s="12"/>
      <c r="S23" s="29">
        <f>S22-Q22+(TIME(0,0,R22)*5)</f>
        <v>0.00042943287037034816</v>
      </c>
      <c r="T23" s="30"/>
      <c r="U23" s="16"/>
      <c r="V23" s="30">
        <f>V22-T22+(TIME(0,0,U22)*5)</f>
        <v>0.00038273148148149083</v>
      </c>
      <c r="W23" s="29"/>
      <c r="X23" s="12"/>
      <c r="Y23" s="29">
        <f>Y22-W22+(TIME(0,0,X22)*5)</f>
        <v>0.0004308449074074777</v>
      </c>
      <c r="Z23" s="31"/>
      <c r="AA23" s="16"/>
      <c r="AB23" s="31">
        <f>AB22-Z22+(TIME(0,0,AA22)*5)</f>
        <v>0.0003758680555555616</v>
      </c>
      <c r="AC23" s="7">
        <f>IF(MIN(G23:AB23)&gt;0,MIN(G23:AB23),IF(SMALL(G23:AB23,MIN(COUNTIF(G23:AB23,0)+1,COUNT(G23:AB23)))&gt;0,SMALL(G23:AB23,COUNTIF(G23:AB23,0)+1),"Ingen tid"))</f>
        <v>0.0003758680555555616</v>
      </c>
      <c r="AD23" s="17">
        <f ca="1">IF(ISERROR(RANK(AC23,INDIRECT(CONCATENATE("AC",MATCH("Roadsport C",$A$1:$A$974,0),":AC",MATCH("RS",$A$1:$A$974,0))),1)),"Oplacerad",RANK(AC23,INDIRECT(CONCATENATE("AC",MATCH("Roadsport C",$A$1:$A$974,0),":AC",MATCH("RS",$A$1:$A$974,0))),1))</f>
        <v>4</v>
      </c>
      <c r="AE23">
        <v>8</v>
      </c>
    </row>
    <row r="24" spans="1:28" ht="12.75">
      <c r="A24" s="34">
        <v>16</v>
      </c>
      <c r="B24" s="23" t="s">
        <v>70</v>
      </c>
      <c r="C24" s="23" t="s">
        <v>71</v>
      </c>
      <c r="D24" s="23" t="s">
        <v>60</v>
      </c>
      <c r="E24" s="24">
        <v>0.4176157060185185</v>
      </c>
      <c r="F24" s="25">
        <v>0</v>
      </c>
      <c r="G24" s="24">
        <v>0.4180059837962963</v>
      </c>
      <c r="H24" s="26">
        <v>0.4368156365740741</v>
      </c>
      <c r="I24" s="27">
        <v>0</v>
      </c>
      <c r="J24" s="26">
        <v>0.43719699074074075</v>
      </c>
      <c r="K24" s="24">
        <v>0.45821498842592595</v>
      </c>
      <c r="L24" s="25">
        <v>0</v>
      </c>
      <c r="M24" s="24">
        <v>0.4585897453703704</v>
      </c>
      <c r="N24" s="26">
        <v>0.4759329513888889</v>
      </c>
      <c r="O24" s="27">
        <v>0</v>
      </c>
      <c r="P24" s="26">
        <v>0.4763044791666667</v>
      </c>
      <c r="Q24" s="24">
        <v>0.49157699074074074</v>
      </c>
      <c r="R24" s="25">
        <v>0</v>
      </c>
      <c r="S24" s="24">
        <v>0.4919438657407407</v>
      </c>
      <c r="T24" s="26">
        <v>0.5425581712962962</v>
      </c>
      <c r="U24" s="27">
        <v>0</v>
      </c>
      <c r="V24" s="26">
        <v>0.5429293171296297</v>
      </c>
      <c r="W24" s="24">
        <v>0.5572757870370371</v>
      </c>
      <c r="X24" s="25">
        <v>0</v>
      </c>
      <c r="Y24" s="24">
        <v>0.5576391782407407</v>
      </c>
      <c r="Z24" s="28">
        <v>0.5748761111111111</v>
      </c>
      <c r="AA24" s="27">
        <v>0</v>
      </c>
      <c r="AB24" s="28">
        <v>0.5752378819444445</v>
      </c>
    </row>
    <row r="25" spans="1:31" ht="12.75">
      <c r="A25"/>
      <c r="E25" s="29"/>
      <c r="F25" s="12"/>
      <c r="G25" s="29">
        <f>G24-E24+(TIME(0,0,F24)*5)</f>
        <v>0.00039027777777778105</v>
      </c>
      <c r="H25" s="30"/>
      <c r="I25" s="16"/>
      <c r="J25" s="30">
        <f>J24-H24+(TIME(0,0,I24)*5)</f>
        <v>0.00038135416666668087</v>
      </c>
      <c r="K25" s="29"/>
      <c r="L25" s="12"/>
      <c r="M25" s="29">
        <f>M24-K24+(TIME(0,0,L24)*5)</f>
        <v>0.0003747569444444432</v>
      </c>
      <c r="N25" s="30"/>
      <c r="O25" s="16"/>
      <c r="P25" s="30">
        <f>P24-N24+(TIME(0,0,O24)*5)</f>
        <v>0.00037152777777776924</v>
      </c>
      <c r="Q25" s="29"/>
      <c r="R25" s="12"/>
      <c r="S25" s="29">
        <f>S24-Q24+(TIME(0,0,R24)*5)</f>
        <v>0.00036687499999998874</v>
      </c>
      <c r="T25" s="30"/>
      <c r="U25" s="16"/>
      <c r="V25" s="30">
        <f>V24-T24+(TIME(0,0,U24)*5)</f>
        <v>0.00037114583333341944</v>
      </c>
      <c r="W25" s="29"/>
      <c r="X25" s="12"/>
      <c r="Y25" s="29">
        <f>Y24-W24+(TIME(0,0,X24)*5)</f>
        <v>0.00036339120370365574</v>
      </c>
      <c r="Z25" s="31"/>
      <c r="AA25" s="16"/>
      <c r="AB25" s="31">
        <f>AB24-Z24+(TIME(0,0,AA24)*5)</f>
        <v>0.00036177083333333027</v>
      </c>
      <c r="AC25" s="7">
        <f>IF(MIN(G25:AB25)&gt;0,MIN(G25:AB25),IF(SMALL(G25:AB25,MIN(COUNTIF(G25:AB25,0)+1,COUNT(G25:AB25)))&gt;0,SMALL(G25:AB25,COUNTIF(G25:AB25,0)+1),"Ingen tid"))</f>
        <v>0.00036177083333333027</v>
      </c>
      <c r="AD25" s="17">
        <f ca="1">IF(ISERROR(RANK(AC25,INDIRECT(CONCATENATE("AC",MATCH("Roadsport C",$A$1:$A$974,0),":AC",MATCH("RS",$A$1:$A$974,0))),1)),"Oplacerad",RANK(AC25,INDIRECT(CONCATENATE("AC",MATCH("Roadsport C",$A$1:$A$974,0),":AC",MATCH("RS",$A$1:$A$974,0))),1))</f>
        <v>1</v>
      </c>
      <c r="AE25">
        <v>15</v>
      </c>
    </row>
    <row r="26" spans="1:28" ht="12.75">
      <c r="A26" s="35">
        <v>20</v>
      </c>
      <c r="B26" s="23" t="s">
        <v>72</v>
      </c>
      <c r="C26" s="23" t="s">
        <v>73</v>
      </c>
      <c r="D26" s="23" t="s">
        <v>66</v>
      </c>
      <c r="E26" s="24">
        <v>0.4149625347222222</v>
      </c>
      <c r="F26" s="25">
        <v>0</v>
      </c>
      <c r="G26" s="24">
        <v>0.41537836805555556</v>
      </c>
      <c r="H26" s="26">
        <v>0.4335324537037037</v>
      </c>
      <c r="I26" s="27">
        <v>0</v>
      </c>
      <c r="J26" s="26">
        <v>0.43393627314814814</v>
      </c>
      <c r="K26" s="24">
        <v>0.4547950231481481</v>
      </c>
      <c r="L26" s="25">
        <v>0</v>
      </c>
      <c r="M26" s="24">
        <v>0.4552072222222222</v>
      </c>
      <c r="N26" s="26">
        <v>0.4739134837962963</v>
      </c>
      <c r="O26" s="27">
        <v>0</v>
      </c>
      <c r="P26" s="26">
        <v>0.47431489583333336</v>
      </c>
      <c r="Q26" s="24">
        <v>0.4894851736111111</v>
      </c>
      <c r="R26" s="25">
        <v>0</v>
      </c>
      <c r="S26" s="24">
        <v>0.4898868171296296</v>
      </c>
      <c r="T26" s="26">
        <v>0.5407370138888888</v>
      </c>
      <c r="U26" s="27">
        <v>0</v>
      </c>
      <c r="V26" s="26">
        <v>0.5411364583333333</v>
      </c>
      <c r="W26" s="24">
        <v>0.5558059143518519</v>
      </c>
      <c r="X26" s="25">
        <v>0</v>
      </c>
      <c r="Y26" s="24">
        <v>0.5562028356481481</v>
      </c>
      <c r="Z26" s="28">
        <v>0.569606412037037</v>
      </c>
      <c r="AA26" s="27">
        <v>0</v>
      </c>
      <c r="AB26" s="28">
        <v>0.5700025347222222</v>
      </c>
    </row>
    <row r="27" spans="1:31" ht="12.75">
      <c r="A27"/>
      <c r="E27" s="29"/>
      <c r="F27" s="12"/>
      <c r="G27" s="29">
        <f>G26-E26+(TIME(0,0,F26)*5)</f>
        <v>0.0004158333333333375</v>
      </c>
      <c r="H27" s="30"/>
      <c r="I27" s="16"/>
      <c r="J27" s="30">
        <f>J26-H26+(TIME(0,0,I26)*5)</f>
        <v>0.00040381944444445317</v>
      </c>
      <c r="K27" s="29"/>
      <c r="L27" s="12"/>
      <c r="M27" s="29">
        <f>M26-K26+(TIME(0,0,L26)*5)</f>
        <v>0.0004121990740740822</v>
      </c>
      <c r="N27" s="30"/>
      <c r="O27" s="16"/>
      <c r="P27" s="30">
        <f>P26-N26+(TIME(0,0,O26)*5)</f>
        <v>0.0004014120370370855</v>
      </c>
      <c r="Q27" s="29"/>
      <c r="R27" s="12"/>
      <c r="S27" s="29">
        <f>S26-Q26+(TIME(0,0,R26)*5)</f>
        <v>0.000401643518518513</v>
      </c>
      <c r="T27" s="30"/>
      <c r="U27" s="16"/>
      <c r="V27" s="30">
        <f>V26-T26+(TIME(0,0,U26)*5)</f>
        <v>0.0003994444444445078</v>
      </c>
      <c r="W27" s="29"/>
      <c r="X27" s="12"/>
      <c r="Y27" s="29">
        <f>Y26-W26+(TIME(0,0,X26)*5)</f>
        <v>0.0003969212962962043</v>
      </c>
      <c r="Z27" s="31"/>
      <c r="AA27" s="16"/>
      <c r="AB27" s="31">
        <f>AB26-Z26+(TIME(0,0,AA26)*5)</f>
        <v>0.0003961226851851851</v>
      </c>
      <c r="AC27" s="7">
        <f>IF(MIN(G27:AB27)&gt;0,MIN(G27:AB27),IF(SMALL(G27:AB27,MIN(COUNTIF(G27:AB27,0)+1,COUNT(G27:AB27)))&gt;0,SMALL(G27:AB27,COUNTIF(G27:AB27,0)+1),"Ingen tid"))</f>
        <v>0.0003961226851851851</v>
      </c>
      <c r="AD27" s="17">
        <f ca="1">IF(ISERROR(RANK(AC27,INDIRECT(CONCATENATE("AC",MATCH("Roadsport C",$A$1:$A$972,0),":AC",MATCH("RS",$A$1:$A$972,0))),1)),"Oplacerad",RANK(AC27,INDIRECT(CONCATENATE("AC",MATCH("Roadsport C",$A$1:$A$972,0),":AC",MATCH("RS",$A$1:$A$972,0))),1))</f>
        <v>6</v>
      </c>
      <c r="AE27">
        <v>6</v>
      </c>
    </row>
    <row r="28" spans="1:28" ht="12.75">
      <c r="A28" s="36">
        <v>41</v>
      </c>
      <c r="B28" s="23" t="s">
        <v>77</v>
      </c>
      <c r="C28" s="23" t="s">
        <v>78</v>
      </c>
      <c r="D28" s="23" t="s">
        <v>79</v>
      </c>
      <c r="E28" s="24">
        <v>0.4211127662037037</v>
      </c>
      <c r="F28" s="25">
        <v>0</v>
      </c>
      <c r="G28" s="24">
        <v>0.4215079398148148</v>
      </c>
      <c r="H28" s="26">
        <v>0.4426612384259259</v>
      </c>
      <c r="I28" s="27">
        <v>0</v>
      </c>
      <c r="J28" s="26">
        <v>0.4430392824074074</v>
      </c>
      <c r="K28" s="24">
        <v>0.46126202546296297</v>
      </c>
      <c r="L28" s="25">
        <v>0</v>
      </c>
      <c r="M28" s="24">
        <v>0.46165964120370373</v>
      </c>
      <c r="N28" s="26">
        <v>0.4795916203703704</v>
      </c>
      <c r="O28" s="27">
        <v>0</v>
      </c>
      <c r="P28" s="26">
        <v>0.47997421296296294</v>
      </c>
      <c r="Q28" s="24">
        <v>0.49458251157407407</v>
      </c>
      <c r="R28" s="25">
        <v>0</v>
      </c>
      <c r="S28" s="24">
        <v>0.4949618518518519</v>
      </c>
      <c r="T28" s="26">
        <v>0.5465205902777778</v>
      </c>
      <c r="U28" s="27">
        <v>0</v>
      </c>
      <c r="V28" s="26">
        <v>0.5469021875</v>
      </c>
      <c r="W28" s="24">
        <v>0.5604338078703703</v>
      </c>
      <c r="X28" s="25">
        <v>1</v>
      </c>
      <c r="Y28" s="24">
        <v>0.5608126851851852</v>
      </c>
      <c r="Z28" s="28">
        <v>0.5754079976851851</v>
      </c>
      <c r="AA28" s="27">
        <v>1</v>
      </c>
      <c r="AB28" s="28">
        <v>0.5757786342592592</v>
      </c>
    </row>
    <row r="29" spans="1:31" ht="12.75">
      <c r="A29"/>
      <c r="E29" s="29"/>
      <c r="F29" s="12"/>
      <c r="G29" s="29">
        <f>G28-E28+(TIME(0,0,F28)*5)</f>
        <v>0.0003951736111111326</v>
      </c>
      <c r="H29" s="30"/>
      <c r="I29" s="16"/>
      <c r="J29" s="30">
        <f>J28-H28+(TIME(0,0,I28)*5)</f>
        <v>0.00037804398148150176</v>
      </c>
      <c r="K29" s="29"/>
      <c r="L29" s="12"/>
      <c r="M29" s="29">
        <f>M28-K28+(TIME(0,0,L28)*5)</f>
        <v>0.00039761574074076433</v>
      </c>
      <c r="N29" s="30"/>
      <c r="O29" s="16"/>
      <c r="P29" s="30">
        <f>P28-N28+(TIME(0,0,O28)*5)</f>
        <v>0.0003825925925925455</v>
      </c>
      <c r="Q29" s="29"/>
      <c r="R29" s="12"/>
      <c r="S29" s="29">
        <f>S28-Q28+(TIME(0,0,R28)*5)</f>
        <v>0.00037934027777780654</v>
      </c>
      <c r="T29" s="30"/>
      <c r="U29" s="16"/>
      <c r="V29" s="30">
        <f>V28-T28+(TIME(0,0,U28)*5)</f>
        <v>0.0003815972222221964</v>
      </c>
      <c r="W29" s="29"/>
      <c r="X29" s="12"/>
      <c r="Y29" s="29">
        <f>Y28-W28+(TIME(0,0,X28)*5)</f>
        <v>0.0004367476851852664</v>
      </c>
      <c r="Z29" s="31"/>
      <c r="AA29" s="16"/>
      <c r="AB29" s="31">
        <f>AB28-Z28+(TIME(0,0,AA28)*5)</f>
        <v>0.0004285069444444717</v>
      </c>
      <c r="AC29" s="7">
        <f>IF(MIN(G29:S29)&gt;0,MIN(G29:S29),IF(SMALL(G29:S29,MIN(COUNTIF(G29:S29,0)+1,COUNT(G29:S29)))&gt;0,SMALL(G29:S29,COUNTIF(G29:S29,0)+1),"Ingen tid"))</f>
        <v>0.00037804398148150176</v>
      </c>
      <c r="AD29" s="17">
        <f ca="1">IF(ISERROR(RANK(AC29,INDIRECT(CONCATENATE("AC",MATCH("Roadsport C",$A$1:$A$974,0),":AC",MATCH("RS",$A$1:$A$974,0))),1)),"Oplacerad",RANK(AC29,INDIRECT(CONCATENATE("AC",MATCH("Roadsport C",$A$1:$A$974,0),":AC",MATCH("RS",$A$1:$A$974,0))),1))</f>
        <v>5</v>
      </c>
      <c r="AE29">
        <v>7</v>
      </c>
    </row>
    <row r="30" spans="1:28" ht="12.75">
      <c r="A30" s="34">
        <v>49</v>
      </c>
      <c r="B30" s="23" t="s">
        <v>32</v>
      </c>
      <c r="C30" s="23" t="s">
        <v>82</v>
      </c>
      <c r="D30" s="23" t="s">
        <v>83</v>
      </c>
      <c r="E30" s="24">
        <v>0.42444814814814813</v>
      </c>
      <c r="F30" s="25">
        <v>0</v>
      </c>
      <c r="G30" s="24">
        <v>0.4248324884259259</v>
      </c>
      <c r="H30" s="26">
        <v>0.44492460648148147</v>
      </c>
      <c r="I30" s="27">
        <v>1</v>
      </c>
      <c r="J30" s="26">
        <v>0.4452992708333333</v>
      </c>
      <c r="K30" s="24">
        <v>0.46502935185185185</v>
      </c>
      <c r="L30" s="25">
        <v>0</v>
      </c>
      <c r="M30" s="24">
        <v>0.4654052314814815</v>
      </c>
      <c r="N30" s="26">
        <v>0.48100805555555554</v>
      </c>
      <c r="O30" s="27">
        <v>0</v>
      </c>
      <c r="P30" s="26">
        <v>0.48138621527777775</v>
      </c>
      <c r="Q30" s="24">
        <v>0.4965643171296296</v>
      </c>
      <c r="R30" s="25">
        <v>0</v>
      </c>
      <c r="S30" s="24">
        <v>0.4969428125</v>
      </c>
      <c r="T30" s="26">
        <v>0.5480257291666667</v>
      </c>
      <c r="U30" s="27">
        <v>0</v>
      </c>
      <c r="V30" s="26">
        <v>0.5483985185185185</v>
      </c>
      <c r="W30" s="24">
        <v>0.5616690277777778</v>
      </c>
      <c r="X30" s="25">
        <v>1</v>
      </c>
      <c r="Y30" s="24">
        <v>0.5620356481481481</v>
      </c>
      <c r="Z30" s="28">
        <v>0.576808275462963</v>
      </c>
      <c r="AA30" s="27">
        <v>0</v>
      </c>
      <c r="AB30" s="28">
        <v>0.5771866782407408</v>
      </c>
    </row>
    <row r="31" spans="1:31" ht="12.75">
      <c r="A31"/>
      <c r="E31" s="29"/>
      <c r="F31" s="12"/>
      <c r="G31" s="29">
        <f>G30-E30+(TIME(0,0,F30)*5)</f>
        <v>0.0003843402777777838</v>
      </c>
      <c r="H31" s="30"/>
      <c r="I31" s="16"/>
      <c r="J31" s="30">
        <f>J30-H30+(TIME(0,0,I30)*5)</f>
        <v>0.00043253472222222033</v>
      </c>
      <c r="K31" s="29"/>
      <c r="L31" s="12"/>
      <c r="M31" s="29">
        <f>M30-K30+(TIME(0,0,L30)*5)</f>
        <v>0.0003758796296296496</v>
      </c>
      <c r="N31" s="30"/>
      <c r="O31" s="16"/>
      <c r="P31" s="30">
        <f>P30-N30+(TIME(0,0,O30)*5)</f>
        <v>0.0003781597222222155</v>
      </c>
      <c r="Q31" s="29"/>
      <c r="R31" s="12"/>
      <c r="S31" s="29">
        <f>S30-Q30+(TIME(0,0,R30)*5)</f>
        <v>0.0003784953703703797</v>
      </c>
      <c r="T31" s="30"/>
      <c r="U31" s="16"/>
      <c r="V31" s="30">
        <f>V30-T30+(TIME(0,0,U30)*5)</f>
        <v>0.00037278935185180995</v>
      </c>
      <c r="W31" s="29"/>
      <c r="X31" s="12"/>
      <c r="Y31" s="29">
        <f>Y30-W30+(TIME(0,0,X30)*5)</f>
        <v>0.0004244907407406445</v>
      </c>
      <c r="Z31" s="31"/>
      <c r="AA31" s="16"/>
      <c r="AB31" s="31">
        <f>AB30-Z30+(TIME(0,0,AA30)*5)</f>
        <v>0.0003784027777777865</v>
      </c>
      <c r="AC31" s="7">
        <f>IF(MIN(G31:AB31)&gt;0,MIN(G31:AB31),IF(SMALL(G31:AB31,MIN(COUNTIF(G31:AB31,0)+1,COUNT(G31:AB31)))&gt;0,SMALL(G31:AB31,COUNTIF(G31:AB31,0)+1),"Ingen tid"))</f>
        <v>0.00037278935185180995</v>
      </c>
      <c r="AD31" s="17">
        <f ca="1">IF(ISERROR(RANK(AC31,INDIRECT(CONCATENATE("AC",MATCH("Roadsport C",$A$1:$A$974,0),":AC",MATCH("RS",$A$1:$A$974,0))),1)),"Oplacerad",RANK(AC31,INDIRECT(CONCATENATE("AC",MATCH("Roadsport C",$A$1:$A$974,0),":AC",MATCH("RS",$A$1:$A$974,0))),1))</f>
        <v>3</v>
      </c>
      <c r="AE31">
        <v>10</v>
      </c>
    </row>
    <row r="32" spans="1:28" ht="12.75">
      <c r="A32" s="23">
        <v>83</v>
      </c>
      <c r="B32" s="23" t="s">
        <v>84</v>
      </c>
      <c r="C32" s="23" t="s">
        <v>85</v>
      </c>
      <c r="D32" s="23" t="s">
        <v>66</v>
      </c>
      <c r="E32" s="24">
        <v>0.4217797916666667</v>
      </c>
      <c r="F32" s="25">
        <v>1</v>
      </c>
      <c r="G32" s="24">
        <v>0.4222130787037037</v>
      </c>
      <c r="H32" s="26">
        <v>0.43479690972222224</v>
      </c>
      <c r="I32" s="27">
        <v>1</v>
      </c>
      <c r="J32" s="26">
        <v>0.4352048958333333</v>
      </c>
      <c r="K32" s="24">
        <v>0.4560230787037037</v>
      </c>
      <c r="L32" s="25">
        <v>1</v>
      </c>
      <c r="M32" s="24">
        <v>0.45642041666666666</v>
      </c>
      <c r="N32" s="26">
        <v>0.4745258564814815</v>
      </c>
      <c r="O32" s="27">
        <v>0</v>
      </c>
      <c r="P32" s="26">
        <v>0.4749234490740741</v>
      </c>
      <c r="Q32" s="24">
        <v>0.4909882175925926</v>
      </c>
      <c r="R32" s="25">
        <v>2</v>
      </c>
      <c r="S32" s="24">
        <v>0.4913884259259259</v>
      </c>
      <c r="T32" s="26">
        <v>0.543628136574074</v>
      </c>
      <c r="U32" s="27">
        <v>1</v>
      </c>
      <c r="V32" s="26">
        <v>0.5440263657407407</v>
      </c>
      <c r="W32" s="24">
        <v>0</v>
      </c>
      <c r="X32" s="25">
        <v>0</v>
      </c>
      <c r="Y32" s="24">
        <v>0</v>
      </c>
      <c r="Z32" s="28">
        <v>0</v>
      </c>
      <c r="AA32" s="27">
        <v>0</v>
      </c>
      <c r="AB32" s="28">
        <v>0</v>
      </c>
    </row>
    <row r="33" spans="1:31" ht="12.75">
      <c r="A33"/>
      <c r="E33" s="29"/>
      <c r="F33" s="12"/>
      <c r="G33" s="29">
        <f>G32-E32+(TIME(0,0,F32)*5)</f>
        <v>0.0004911574074074149</v>
      </c>
      <c r="H33" s="30"/>
      <c r="I33" s="16"/>
      <c r="J33" s="30">
        <f>J32-H32+(TIME(0,0,I32)*5)</f>
        <v>0.00046585648148146197</v>
      </c>
      <c r="K33" s="29"/>
      <c r="L33" s="12"/>
      <c r="M33" s="29">
        <f>M32-K32+(TIME(0,0,L32)*5)</f>
        <v>0.0004552083333333551</v>
      </c>
      <c r="N33" s="30"/>
      <c r="O33" s="16"/>
      <c r="P33" s="30">
        <f>P32-N32+(TIME(0,0,O32)*5)</f>
        <v>0.0003975925925925883</v>
      </c>
      <c r="Q33" s="29"/>
      <c r="R33" s="12"/>
      <c r="S33" s="29">
        <f>S32-Q32+(TIME(0,0,R32)*5)</f>
        <v>0.0005159490740740591</v>
      </c>
      <c r="T33" s="30"/>
      <c r="U33" s="16"/>
      <c r="V33" s="30">
        <f>V32-T32+(TIME(0,0,U32)*5)</f>
        <v>0.000456099537037023</v>
      </c>
      <c r="W33" s="29"/>
      <c r="X33" s="12"/>
      <c r="Y33" s="29">
        <f>Y32-W32+(TIME(0,0,X32)*5)</f>
        <v>0</v>
      </c>
      <c r="Z33" s="31"/>
      <c r="AA33" s="16"/>
      <c r="AB33" s="31">
        <f>AB32-Z32+(TIME(0,0,AA32)*5)</f>
        <v>0</v>
      </c>
      <c r="AC33" s="7">
        <f>IF(MIN(G33:AB33)&gt;0,MIN(G33:AB33),IF(SMALL(G33:AB33,MIN(COUNTIF(G33:AB33,0)+1,COUNT(G33:AB33)))&gt;0,SMALL(G33:AB33,COUNTIF(G33:AB33,0)+1),"Ingen tid"))</f>
        <v>0.0003975925925925883</v>
      </c>
      <c r="AD33" s="17">
        <f ca="1">IF(ISERROR(RANK(AC33,INDIRECT(CONCATENATE("AC",MATCH("Roadsport C",$A$1:$A$974,0),":AC",MATCH("RS",$A$1:$A$974,0))),1)),"Oplacerad",RANK(AC33,INDIRECT(CONCATENATE("AC",MATCH("Roadsport C",$A$1:$A$974,0),":AC",MATCH("RS",$A$1:$A$974,0))),1))</f>
        <v>7</v>
      </c>
      <c r="AE33">
        <v>5</v>
      </c>
    </row>
    <row r="34" spans="1:28" ht="12.75">
      <c r="A34" s="34">
        <v>88</v>
      </c>
      <c r="B34" s="23" t="s">
        <v>86</v>
      </c>
      <c r="C34" s="23" t="s">
        <v>87</v>
      </c>
      <c r="D34" s="23" t="s">
        <v>88</v>
      </c>
      <c r="E34" s="24">
        <v>0.42508686342592594</v>
      </c>
      <c r="F34" s="25">
        <v>1</v>
      </c>
      <c r="G34" s="24">
        <v>0.42545774305555556</v>
      </c>
      <c r="H34" s="26">
        <v>0.4460424074074074</v>
      </c>
      <c r="I34" s="27">
        <v>0</v>
      </c>
      <c r="J34" s="26">
        <v>0.4464178125</v>
      </c>
      <c r="K34" s="24">
        <v>0.4655642013888889</v>
      </c>
      <c r="L34" s="25">
        <v>0</v>
      </c>
      <c r="M34" s="24">
        <v>0.46593582175925924</v>
      </c>
      <c r="N34" s="26">
        <v>0.48154989583333335</v>
      </c>
      <c r="O34" s="27">
        <v>0</v>
      </c>
      <c r="P34" s="26">
        <v>0.48192568287037035</v>
      </c>
      <c r="Q34" s="24">
        <v>0.49717385416666665</v>
      </c>
      <c r="R34" s="25">
        <v>0</v>
      </c>
      <c r="S34" s="24">
        <v>0.49755052083333334</v>
      </c>
      <c r="T34" s="26">
        <v>0.5485573379629629</v>
      </c>
      <c r="U34" s="27">
        <v>0</v>
      </c>
      <c r="V34" s="26">
        <v>0.5489973842592593</v>
      </c>
      <c r="W34" s="24">
        <v>0.5624886342592592</v>
      </c>
      <c r="X34" s="25">
        <v>1</v>
      </c>
      <c r="Y34" s="24">
        <v>0.5628627199074074</v>
      </c>
      <c r="Z34" s="28">
        <v>0.5773198958333333</v>
      </c>
      <c r="AA34" s="27">
        <v>1</v>
      </c>
      <c r="AB34" s="28">
        <v>0.5777057060185186</v>
      </c>
    </row>
    <row r="35" spans="1:31" ht="12.75">
      <c r="A35"/>
      <c r="E35" s="29"/>
      <c r="F35" s="12"/>
      <c r="G35" s="29">
        <f>G34-E34+(TIME(0,0,F34)*5)</f>
        <v>0.0004287499999999872</v>
      </c>
      <c r="H35" s="30"/>
      <c r="I35" s="16"/>
      <c r="J35" s="30">
        <f>J34-H34+(TIME(0,0,I34)*5)</f>
        <v>0.0003754050925925956</v>
      </c>
      <c r="K35" s="29"/>
      <c r="L35" s="12"/>
      <c r="M35" s="29">
        <f>M34-K34+(TIME(0,0,L34)*5)</f>
        <v>0.00037162037037036244</v>
      </c>
      <c r="N35" s="30"/>
      <c r="O35" s="16"/>
      <c r="P35" s="30">
        <f>P34-N34+(TIME(0,0,O34)*5)</f>
        <v>0.0003757870370370009</v>
      </c>
      <c r="Q35" s="29"/>
      <c r="R35" s="12"/>
      <c r="S35" s="29">
        <f>S34-Q34+(TIME(0,0,R34)*5)</f>
        <v>0.0003766666666666918</v>
      </c>
      <c r="T35" s="30"/>
      <c r="U35" s="16"/>
      <c r="V35" s="30">
        <f>V34-T34+(TIME(0,0,U34)*5)</f>
        <v>0.00044004629629634806</v>
      </c>
      <c r="W35" s="29"/>
      <c r="X35" s="12"/>
      <c r="Y35" s="29">
        <f>Y34-W34+(TIME(0,0,X34)*5)</f>
        <v>0.0004319560185185961</v>
      </c>
      <c r="Z35" s="31"/>
      <c r="AA35" s="16"/>
      <c r="AB35" s="31">
        <f>AB34-Z34+(TIME(0,0,AA34)*5)</f>
        <v>0.0004436805555556128</v>
      </c>
      <c r="AC35" s="7">
        <f>IF(MIN(G35:AB35)&gt;0,MIN(G35:AB35),IF(SMALL(G35:AB35,MIN(COUNTIF(G35:AB35,0)+1,COUNT(G35:AB35)))&gt;0,SMALL(G35:AB35,COUNTIF(G35:AB35,0)+1),"Ingen tid"))</f>
        <v>0.00037162037037036244</v>
      </c>
      <c r="AD35" s="17">
        <f ca="1">IF(ISERROR(RANK(AC35,INDIRECT(CONCATENATE("AC",MATCH("Roadsport C",$A$1:$A$974,0),":AC",MATCH("RS",$A$1:$A$974,0))),1)),"Oplacerad",RANK(AC35,INDIRECT(CONCATENATE("AC",MATCH("Roadsport C",$A$1:$A$974,0),":AC",MATCH("RS",$A$1:$A$974,0))),1))</f>
        <v>2</v>
      </c>
      <c r="AE35">
        <v>12</v>
      </c>
    </row>
    <row r="36" spans="1:21" ht="12.75">
      <c r="A36"/>
      <c r="I36" s="6"/>
      <c r="O36" s="6"/>
      <c r="U36" s="6"/>
    </row>
    <row r="37" spans="1:21" ht="12.75">
      <c r="A37" s="20" t="s">
        <v>89</v>
      </c>
      <c r="B37" s="21"/>
      <c r="C37" s="21"/>
      <c r="D37" s="21"/>
      <c r="I37" s="6"/>
      <c r="O37" s="6"/>
      <c r="U37" s="6"/>
    </row>
    <row r="38" spans="1:28" ht="12.75">
      <c r="A38" s="22">
        <v>59</v>
      </c>
      <c r="B38" s="23" t="s">
        <v>90</v>
      </c>
      <c r="C38" s="23" t="s">
        <v>91</v>
      </c>
      <c r="D38" s="23"/>
      <c r="E38" s="24">
        <v>0.41688403935185186</v>
      </c>
      <c r="F38" s="25">
        <v>0</v>
      </c>
      <c r="G38" s="24">
        <v>0.4172803125</v>
      </c>
      <c r="H38" s="26">
        <v>0.43418677083333335</v>
      </c>
      <c r="I38" s="27">
        <v>0</v>
      </c>
      <c r="J38" s="26">
        <v>0.4345661342592593</v>
      </c>
      <c r="K38" s="24">
        <v>0.45541631944444444</v>
      </c>
      <c r="L38" s="25">
        <v>0</v>
      </c>
      <c r="M38" s="24">
        <v>0.4557874421296296</v>
      </c>
      <c r="N38" s="26">
        <v>0</v>
      </c>
      <c r="O38" s="27">
        <v>0</v>
      </c>
      <c r="P38" s="26">
        <v>0</v>
      </c>
      <c r="Q38" s="24">
        <v>0</v>
      </c>
      <c r="R38" s="25">
        <v>0</v>
      </c>
      <c r="S38" s="24">
        <v>0</v>
      </c>
      <c r="T38" s="26">
        <v>0.5413196643518519</v>
      </c>
      <c r="U38" s="27">
        <v>0</v>
      </c>
      <c r="V38" s="26">
        <v>0.5416885879629629</v>
      </c>
      <c r="W38" s="24">
        <v>0.5552607638888889</v>
      </c>
      <c r="X38" s="25">
        <v>0</v>
      </c>
      <c r="Y38" s="24">
        <v>0.555620462962963</v>
      </c>
      <c r="Z38" s="28">
        <v>0.5702032060185185</v>
      </c>
      <c r="AA38" s="27">
        <v>2</v>
      </c>
      <c r="AB38" s="28">
        <v>0.5705897106481481</v>
      </c>
    </row>
    <row r="39" spans="1:31" ht="12.75">
      <c r="A39" s="32"/>
      <c r="B39" s="23"/>
      <c r="C39" s="23"/>
      <c r="D39" s="23"/>
      <c r="E39" s="29"/>
      <c r="F39" s="12"/>
      <c r="G39" s="29">
        <f>G38-E38+(TIME(0,0,F38)*5)</f>
        <v>0.00039627314814810743</v>
      </c>
      <c r="H39" s="30"/>
      <c r="I39" s="16"/>
      <c r="J39" s="30">
        <f>J38-H38+(TIME(0,0,I38)*5)</f>
        <v>0.0003793634259259271</v>
      </c>
      <c r="K39" s="29"/>
      <c r="L39" s="12"/>
      <c r="M39" s="29">
        <f>M38-K38+(TIME(0,0,L38)*5)</f>
        <v>0.00037112268518518787</v>
      </c>
      <c r="N39" s="30"/>
      <c r="O39" s="16"/>
      <c r="P39" s="30">
        <f>P38-N38+(TIME(0,0,O38)*5)</f>
        <v>0</v>
      </c>
      <c r="Q39" s="29"/>
      <c r="R39" s="12"/>
      <c r="S39" s="29">
        <f>S38-Q38+(TIME(0,0,R38)*5)</f>
        <v>0</v>
      </c>
      <c r="T39" s="30"/>
      <c r="U39" s="16"/>
      <c r="V39" s="30">
        <f>V38-T38+(TIME(0,0,U38)*5)</f>
        <v>0.00036892361111107164</v>
      </c>
      <c r="W39" s="29"/>
      <c r="X39" s="12"/>
      <c r="Y39" s="29">
        <f>Y38-W38+(TIME(0,0,X38)*5)</f>
        <v>0.0003596990740740713</v>
      </c>
      <c r="Z39" s="31"/>
      <c r="AA39" s="16"/>
      <c r="AB39" s="31">
        <f>AB38-Z38+(TIME(0,0,AA38)*5)</f>
        <v>0.0005022453703703766</v>
      </c>
      <c r="AC39" s="7">
        <f>IF(MIN(G39:AB39)&gt;0,MIN(G39:AB39),IF(SMALL(G39:AB39,MIN(COUNTIF(G39:AB39,0)+1,COUNT(G39:AB39)))&gt;0,SMALL(G39:AB39,COUNTIF(G39:AB39,0)+1),"Ingen tid"))</f>
        <v>0.0003596990740740713</v>
      </c>
      <c r="AD39" s="17">
        <f ca="1">IF(ISERROR(RANK(AC39,INDIRECT(CONCATENATE("AC",MATCH("RS",$A$1:$A$972,0),":AC",MATCH("Historic I",$A$1:$A$972,0))),1)),"Oplacerad",RANK(AC39,INDIRECT(CONCATENATE("AC",MATCH("RS",$A$1:$A$972,0),":AC",MATCH("Historic I",$A$1:$A$972,0))),1))</f>
        <v>1</v>
      </c>
      <c r="AE39">
        <v>15</v>
      </c>
    </row>
    <row r="40" spans="1:21" ht="12.75">
      <c r="A40" s="18"/>
      <c r="B40" s="19"/>
      <c r="C40" s="19"/>
      <c r="D40" s="19"/>
      <c r="I40" s="6"/>
      <c r="O40" s="6"/>
      <c r="U40" s="6"/>
    </row>
    <row r="41" spans="1:21" ht="12.75">
      <c r="A41" s="20" t="s">
        <v>92</v>
      </c>
      <c r="B41" s="21"/>
      <c r="C41" s="21"/>
      <c r="D41" s="21"/>
      <c r="I41" s="6"/>
      <c r="O41" s="6"/>
      <c r="U41" s="6"/>
    </row>
    <row r="42" spans="1:28" ht="12.75">
      <c r="A42" s="32">
        <v>34</v>
      </c>
      <c r="B42" s="23" t="s">
        <v>93</v>
      </c>
      <c r="C42" s="23" t="s">
        <v>94</v>
      </c>
      <c r="D42" s="23" t="s">
        <v>95</v>
      </c>
      <c r="E42" s="24">
        <v>0.4265249421296296</v>
      </c>
      <c r="F42" s="25">
        <v>0</v>
      </c>
      <c r="G42" s="24">
        <v>0.4269156712962963</v>
      </c>
      <c r="H42" s="26">
        <v>0.44719375</v>
      </c>
      <c r="I42" s="27">
        <v>0</v>
      </c>
      <c r="J42" s="26">
        <v>0.44759296296296297</v>
      </c>
      <c r="K42" s="24">
        <v>0.46742237268518516</v>
      </c>
      <c r="L42" s="25">
        <v>2</v>
      </c>
      <c r="M42" s="24">
        <v>0.4678043171296296</v>
      </c>
      <c r="N42" s="26">
        <v>0.4827147800925926</v>
      </c>
      <c r="O42" s="27">
        <v>0</v>
      </c>
      <c r="P42" s="26">
        <v>0.4830775462962963</v>
      </c>
      <c r="Q42" s="24">
        <v>0.5380267013888889</v>
      </c>
      <c r="R42" s="25">
        <v>0</v>
      </c>
      <c r="S42" s="24">
        <v>0.5384166203703704</v>
      </c>
      <c r="T42" s="26">
        <v>0.5492084837962963</v>
      </c>
      <c r="U42" s="27">
        <v>0</v>
      </c>
      <c r="V42" s="26">
        <v>0.5495763888888889</v>
      </c>
      <c r="W42" s="24">
        <v>0.5641812847222222</v>
      </c>
      <c r="X42" s="25">
        <v>0</v>
      </c>
      <c r="Y42" s="24">
        <v>0.5645497106481482</v>
      </c>
      <c r="Z42" s="28">
        <v>0.5786411458333334</v>
      </c>
      <c r="AA42" s="27">
        <v>0</v>
      </c>
      <c r="AB42" s="28">
        <v>0.5789975694444445</v>
      </c>
    </row>
    <row r="43" spans="1:31" ht="12.75">
      <c r="A43"/>
      <c r="E43" s="29"/>
      <c r="F43" s="12"/>
      <c r="G43" s="29">
        <f>G42-E42+(TIME(0,0,F42)*5)</f>
        <v>0.00039072916666671453</v>
      </c>
      <c r="H43" s="30"/>
      <c r="I43" s="16"/>
      <c r="J43" s="30">
        <f>J42-H42+(TIME(0,0,I42)*5)</f>
        <v>0.00039921296296296926</v>
      </c>
      <c r="K43" s="29"/>
      <c r="L43" s="12"/>
      <c r="M43" s="29">
        <f>M42-K42+(TIME(0,0,L42)*5)</f>
        <v>0.0004976851851851893</v>
      </c>
      <c r="N43" s="30"/>
      <c r="O43" s="16"/>
      <c r="P43" s="30">
        <f>P42-N42+(TIME(0,0,O42)*5)</f>
        <v>0.0003627662037036794</v>
      </c>
      <c r="Q43" s="29"/>
      <c r="R43" s="12"/>
      <c r="S43" s="29">
        <f>S42-Q42+(TIME(0,0,R42)*5)</f>
        <v>0.0003899189814815518</v>
      </c>
      <c r="T43" s="30"/>
      <c r="U43" s="16"/>
      <c r="V43" s="30">
        <f>V42-T42+(TIME(0,0,U42)*5)</f>
        <v>0.00036790509259265747</v>
      </c>
      <c r="W43" s="29"/>
      <c r="X43" s="12"/>
      <c r="Y43" s="29">
        <f>Y42-W42+(TIME(0,0,X42)*5)</f>
        <v>0.0003684259259260081</v>
      </c>
      <c r="Z43" s="31"/>
      <c r="AA43" s="16"/>
      <c r="AB43" s="31">
        <f>AB42-Z42+(TIME(0,0,AA42)*5)</f>
        <v>0.00035642361111110077</v>
      </c>
      <c r="AC43" s="7">
        <f>IF(MIN(G43:AB43)&gt;0,MIN(G43:AB43),IF(SMALL(G43:AB43,MIN(COUNTIF(G43:AB43,0)+1,COUNT(G43:AB43)))&gt;0,SMALL(G43:AB43,COUNTIF(G43:AB43,0)+1),"Ingen tid"))</f>
        <v>0.00035642361111110077</v>
      </c>
      <c r="AD43" s="17">
        <f ca="1">IF(ISERROR(RANK(AC43,INDIRECT(CONCATENATE("AC",MATCH("Historic I",$A$1:$A$974,0),":AC",MATCH("Historic II",$A$1:$A$974,0))),1)),"Oplacerad",RANK(AC43,INDIRECT(CONCATENATE("AC",MATCH("Historic I",$A$1:$A$974,0),":AC",MATCH("Historic II",$A$1:$A$974,0))),1))</f>
        <v>1</v>
      </c>
      <c r="AE43">
        <v>15</v>
      </c>
    </row>
    <row r="44" spans="1:28" ht="12.75">
      <c r="A44" s="32">
        <v>260</v>
      </c>
      <c r="B44" s="23" t="s">
        <v>80</v>
      </c>
      <c r="C44" s="23" t="s">
        <v>98</v>
      </c>
      <c r="D44" s="23" t="s">
        <v>99</v>
      </c>
      <c r="E44" s="24">
        <v>0.4232566550925926</v>
      </c>
      <c r="F44" s="25">
        <v>1</v>
      </c>
      <c r="G44" s="24">
        <v>0.4236270949074074</v>
      </c>
      <c r="H44" s="26">
        <v>0.4442465393518519</v>
      </c>
      <c r="I44" s="27">
        <v>0</v>
      </c>
      <c r="J44" s="26">
        <v>0.4446205671296296</v>
      </c>
      <c r="K44" s="24">
        <v>0</v>
      </c>
      <c r="L44" s="25">
        <v>0</v>
      </c>
      <c r="M44" s="24">
        <v>0</v>
      </c>
      <c r="N44" s="26">
        <v>0</v>
      </c>
      <c r="O44" s="27">
        <v>0</v>
      </c>
      <c r="P44" s="26">
        <v>0</v>
      </c>
      <c r="Q44" s="24">
        <v>0.5459064930555556</v>
      </c>
      <c r="R44" s="25">
        <v>1</v>
      </c>
      <c r="S44" s="24">
        <v>0.546271087962963</v>
      </c>
      <c r="T44" s="26">
        <v>0.553000474537037</v>
      </c>
      <c r="U44" s="27">
        <v>0</v>
      </c>
      <c r="V44" s="26">
        <v>0.5533581018518519</v>
      </c>
      <c r="W44" s="24">
        <v>0.5677622106481481</v>
      </c>
      <c r="X44" s="25">
        <v>0</v>
      </c>
      <c r="Y44" s="24">
        <v>0.5681322453703703</v>
      </c>
      <c r="Z44" s="28">
        <v>0.5815063888888888</v>
      </c>
      <c r="AA44" s="27">
        <v>0</v>
      </c>
      <c r="AB44" s="28">
        <v>0.581881550925926</v>
      </c>
    </row>
    <row r="45" spans="1:31" ht="12.75">
      <c r="A45" s="32"/>
      <c r="B45" s="23"/>
      <c r="C45" s="23"/>
      <c r="D45" s="23"/>
      <c r="E45" s="29"/>
      <c r="F45" s="12"/>
      <c r="G45" s="29">
        <f>G44-E44+(TIME(0,0,F44)*5)</f>
        <v>0.00042831018518519725</v>
      </c>
      <c r="H45" s="30"/>
      <c r="I45" s="16"/>
      <c r="J45" s="30">
        <f>J44-H44+(TIME(0,0,I44)*5)</f>
        <v>0.0003740277777777301</v>
      </c>
      <c r="K45" s="29"/>
      <c r="L45" s="12"/>
      <c r="M45" s="29">
        <f>M44-K44+(TIME(0,0,L44)*5)</f>
        <v>0</v>
      </c>
      <c r="N45" s="30"/>
      <c r="O45" s="16"/>
      <c r="P45" s="30">
        <f>P44-N44+(TIME(0,0,O44)*5)</f>
        <v>0</v>
      </c>
      <c r="Q45" s="29"/>
      <c r="R45" s="12"/>
      <c r="S45" s="29">
        <f>S44-Q44+(TIME(0,0,R44)*5)</f>
        <v>0.0004224652777777377</v>
      </c>
      <c r="T45" s="30"/>
      <c r="U45" s="16"/>
      <c r="V45" s="30">
        <f>V44-T44+(TIME(0,0,U44)*5)</f>
        <v>0.00035762731481481236</v>
      </c>
      <c r="W45" s="29"/>
      <c r="X45" s="12"/>
      <c r="Y45" s="29">
        <f>Y44-W44+(TIME(0,0,X44)*5)</f>
        <v>0.00037003472222219</v>
      </c>
      <c r="Z45" s="31"/>
      <c r="AA45" s="16"/>
      <c r="AB45" s="31">
        <f>AB44-Z44+(TIME(0,0,AA44)*5)</f>
        <v>0.0003751620370371356</v>
      </c>
      <c r="AC45" s="7">
        <f>IF(MIN(G45:AB45)&gt;0,MIN(G45:AB45),IF(SMALL(G45:AB45,MIN(COUNTIF(G45:AB45,0)+1,COUNT(G45:AB45)))&gt;0,SMALL(G45:AB45,COUNTIF(G45:AB45,0)+1),"Ingen tid"))</f>
        <v>0.00035762731481481236</v>
      </c>
      <c r="AD45" s="17">
        <f ca="1">IF(ISERROR(RANK(AC45,INDIRECT(CONCATENATE("AC",MATCH("Historic I",$A$1:$A$974,0),":AC",MATCH("Historic II",$A$1:$A$974,0))),1)),"Oplacerad",RANK(AC45,INDIRECT(CONCATENATE("AC",MATCH("Historic I",$A$1:$A$974,0),":AC",MATCH("Historic II",$A$1:$A$974,0))),1))</f>
        <v>2</v>
      </c>
      <c r="AE45">
        <v>12</v>
      </c>
    </row>
    <row r="46" spans="1:21" ht="12.75">
      <c r="A46" s="18"/>
      <c r="B46" s="19"/>
      <c r="C46" s="19"/>
      <c r="D46" s="19"/>
      <c r="I46" s="6"/>
      <c r="O46" s="6"/>
      <c r="U46" s="6"/>
    </row>
    <row r="47" spans="1:21" ht="12.75">
      <c r="A47" s="20" t="s">
        <v>100</v>
      </c>
      <c r="B47" s="21"/>
      <c r="C47" s="21"/>
      <c r="D47" s="21"/>
      <c r="I47" s="6"/>
      <c r="O47" s="6"/>
      <c r="U47" s="6"/>
    </row>
  </sheetData>
  <sheetProtection selectLockedCells="1" selectUnlockedCells="1"/>
  <conditionalFormatting sqref="AC7 AC9 AC11 AC13 AC17 AC19 AC23 AC25 AC27 AC29 AC31 AC33 AC35 AC39 AC43 AC45">
    <cfRule type="cellIs" priority="1" dxfId="1" operator="equal" stopIfTrue="1">
      <formula>"Ingen tid"</formula>
    </cfRule>
  </conditionalFormatting>
  <conditionalFormatting sqref="AD7 AD9 AD11 AD13 AD17 AD19 AD23 AD25 AD27 AD29 AD31 AD33 AD35 AD39 AD43 AD45">
    <cfRule type="cellIs" priority="2" dxfId="0" operator="equal" stopIfTrue="1">
      <formula>NA()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49">
      <selection activeCell="B70" sqref="B70"/>
    </sheetView>
  </sheetViews>
  <sheetFormatPr defaultColWidth="11.57421875" defaultRowHeight="12.75"/>
  <cols>
    <col min="1" max="1" width="12.421875" style="37" customWidth="1"/>
    <col min="2" max="2" width="11.57421875" style="37" customWidth="1"/>
    <col min="3" max="3" width="12.421875" style="37" customWidth="1"/>
    <col min="4" max="4" width="19.421875" style="37" customWidth="1"/>
    <col min="5" max="5" width="15.57421875" style="38" customWidth="1"/>
    <col min="6" max="6" width="15.57421875" style="37" customWidth="1"/>
    <col min="7" max="7" width="15.57421875" style="38" customWidth="1"/>
    <col min="8" max="8" width="15.57421875" style="37" customWidth="1"/>
    <col min="9" max="9" width="15.57421875" style="38" customWidth="1"/>
    <col min="10" max="10" width="15.57421875" style="37" customWidth="1"/>
    <col min="11" max="11" width="15.57421875" style="38" customWidth="1"/>
    <col min="12" max="12" width="15.57421875" style="37" customWidth="1"/>
    <col min="13" max="16384" width="11.57421875" style="37" customWidth="1"/>
  </cols>
  <sheetData>
    <row r="1" spans="1:3" ht="15.75">
      <c r="A1" s="39" t="s">
        <v>0</v>
      </c>
      <c r="C1" s="39"/>
    </row>
    <row r="2" ht="12.75">
      <c r="A2" s="40"/>
    </row>
    <row r="3" spans="1:4" ht="12.75">
      <c r="A3" s="41" t="s">
        <v>1</v>
      </c>
      <c r="B3" s="42" t="s">
        <v>2</v>
      </c>
      <c r="C3" s="42" t="s">
        <v>3</v>
      </c>
      <c r="D3" s="42" t="s">
        <v>4</v>
      </c>
    </row>
    <row r="4" ht="12.75">
      <c r="A4" s="40"/>
    </row>
    <row r="5" spans="1:12" ht="12.75">
      <c r="A5" s="43" t="s">
        <v>31</v>
      </c>
      <c r="E5" s="38" t="s">
        <v>103</v>
      </c>
      <c r="F5" s="37" t="s">
        <v>104</v>
      </c>
      <c r="G5" s="38" t="s">
        <v>105</v>
      </c>
      <c r="H5" s="37" t="s">
        <v>106</v>
      </c>
      <c r="I5" s="38" t="s">
        <v>107</v>
      </c>
      <c r="J5" s="37" t="s">
        <v>108</v>
      </c>
      <c r="K5" s="38" t="s">
        <v>109</v>
      </c>
      <c r="L5" s="37" t="s">
        <v>110</v>
      </c>
    </row>
    <row r="6" spans="1:4" ht="12.75">
      <c r="A6" s="44">
        <v>4</v>
      </c>
      <c r="B6" s="45" t="s">
        <v>32</v>
      </c>
      <c r="C6" s="45" t="s">
        <v>33</v>
      </c>
      <c r="D6" s="45" t="s">
        <v>34</v>
      </c>
    </row>
    <row r="8" spans="1:4" ht="12.75">
      <c r="A8" s="40">
        <v>10</v>
      </c>
      <c r="B8" s="45" t="s">
        <v>35</v>
      </c>
      <c r="C8" s="45" t="s">
        <v>36</v>
      </c>
      <c r="D8" s="45" t="s">
        <v>37</v>
      </c>
    </row>
    <row r="10" spans="1:4" ht="12.75">
      <c r="A10" s="40">
        <v>15</v>
      </c>
      <c r="B10" s="45" t="s">
        <v>38</v>
      </c>
      <c r="C10" s="45" t="s">
        <v>39</v>
      </c>
      <c r="D10" s="45" t="s">
        <v>40</v>
      </c>
    </row>
    <row r="12" spans="1:4" ht="12.75">
      <c r="A12" s="44">
        <v>25</v>
      </c>
      <c r="B12" s="45" t="s">
        <v>41</v>
      </c>
      <c r="C12" s="45" t="s">
        <v>42</v>
      </c>
      <c r="D12" s="45" t="s">
        <v>43</v>
      </c>
    </row>
    <row r="14" spans="1:4" ht="12.75">
      <c r="A14" s="40">
        <v>29</v>
      </c>
      <c r="B14" s="45" t="s">
        <v>44</v>
      </c>
      <c r="C14" s="45" t="s">
        <v>45</v>
      </c>
      <c r="D14" s="45" t="s">
        <v>46</v>
      </c>
    </row>
    <row r="16" spans="1:4" ht="12.75">
      <c r="A16" s="44">
        <v>37</v>
      </c>
      <c r="B16" s="45" t="s">
        <v>47</v>
      </c>
      <c r="C16" s="45" t="s">
        <v>48</v>
      </c>
      <c r="D16" s="45" t="s">
        <v>49</v>
      </c>
    </row>
    <row r="18" spans="1:4" ht="12.75">
      <c r="A18" s="40">
        <v>43</v>
      </c>
      <c r="B18" s="45" t="s">
        <v>50</v>
      </c>
      <c r="C18" s="45" t="s">
        <v>51</v>
      </c>
      <c r="D18" s="45" t="s">
        <v>52</v>
      </c>
    </row>
    <row r="20" ht="12.75">
      <c r="A20" s="44" t="s">
        <v>53</v>
      </c>
    </row>
    <row r="21" spans="1:4" ht="12.75">
      <c r="A21" s="40"/>
      <c r="B21" s="45"/>
      <c r="C21" s="45"/>
      <c r="D21" s="45"/>
    </row>
    <row r="22" ht="12.75">
      <c r="A22" s="40"/>
    </row>
    <row r="23" spans="1:12" ht="12.75">
      <c r="A23" s="43" t="s">
        <v>54</v>
      </c>
      <c r="E23" s="38" t="s">
        <v>103</v>
      </c>
      <c r="F23" s="37" t="s">
        <v>104</v>
      </c>
      <c r="G23" s="38" t="s">
        <v>105</v>
      </c>
      <c r="H23" s="37" t="s">
        <v>106</v>
      </c>
      <c r="I23" s="38" t="s">
        <v>107</v>
      </c>
      <c r="J23" s="37" t="s">
        <v>108</v>
      </c>
      <c r="K23" s="38" t="s">
        <v>109</v>
      </c>
      <c r="L23" s="37" t="s">
        <v>110</v>
      </c>
    </row>
    <row r="24" spans="1:4" ht="12.75">
      <c r="A24" s="45">
        <v>7</v>
      </c>
      <c r="B24" s="45" t="s">
        <v>55</v>
      </c>
      <c r="C24" s="45" t="s">
        <v>56</v>
      </c>
      <c r="D24" s="45" t="s">
        <v>57</v>
      </c>
    </row>
    <row r="26" spans="1:4" ht="12.75">
      <c r="A26" s="40">
        <v>21</v>
      </c>
      <c r="B26" s="45" t="s">
        <v>58</v>
      </c>
      <c r="C26" s="45" t="s">
        <v>59</v>
      </c>
      <c r="D26" s="45" t="s">
        <v>60</v>
      </c>
    </row>
    <row r="28" spans="1:4" ht="12.75">
      <c r="A28" s="45">
        <v>6</v>
      </c>
      <c r="B28" s="45" t="s">
        <v>61</v>
      </c>
      <c r="C28" s="45" t="s">
        <v>62</v>
      </c>
      <c r="D28" s="45" t="s">
        <v>63</v>
      </c>
    </row>
    <row r="29" spans="1:4" ht="12.75">
      <c r="A29" s="45"/>
      <c r="B29" s="45"/>
      <c r="C29" s="45"/>
      <c r="D29" s="45"/>
    </row>
    <row r="30" spans="1:4" ht="12.75">
      <c r="A30" s="40"/>
      <c r="B30" s="45"/>
      <c r="C30" s="45"/>
      <c r="D30" s="45"/>
    </row>
    <row r="31" spans="1:12" ht="12.75">
      <c r="A31" s="43" t="s">
        <v>64</v>
      </c>
      <c r="E31" s="38" t="s">
        <v>103</v>
      </c>
      <c r="F31" s="37" t="s">
        <v>104</v>
      </c>
      <c r="G31" s="38" t="s">
        <v>105</v>
      </c>
      <c r="H31" s="37" t="s">
        <v>106</v>
      </c>
      <c r="I31" s="38" t="s">
        <v>107</v>
      </c>
      <c r="J31" s="37" t="s">
        <v>108</v>
      </c>
      <c r="K31" s="38" t="s">
        <v>109</v>
      </c>
      <c r="L31" s="37" t="s">
        <v>110</v>
      </c>
    </row>
    <row r="32" spans="1:4" ht="12.75">
      <c r="A32" s="44">
        <v>5</v>
      </c>
      <c r="B32" s="45" t="s">
        <v>32</v>
      </c>
      <c r="C32" s="45" t="s">
        <v>65</v>
      </c>
      <c r="D32" s="45" t="s">
        <v>66</v>
      </c>
    </row>
    <row r="34" spans="1:4" ht="12.75">
      <c r="A34" s="46">
        <v>8</v>
      </c>
      <c r="B34" s="45" t="s">
        <v>67</v>
      </c>
      <c r="C34" s="45" t="s">
        <v>68</v>
      </c>
      <c r="D34" s="45" t="s">
        <v>69</v>
      </c>
    </row>
    <row r="36" spans="1:4" ht="12.75">
      <c r="A36" s="46">
        <v>16</v>
      </c>
      <c r="B36" s="45" t="s">
        <v>70</v>
      </c>
      <c r="C36" s="45" t="s">
        <v>71</v>
      </c>
      <c r="D36" s="45" t="s">
        <v>60</v>
      </c>
    </row>
    <row r="38" spans="1:4" ht="12.75">
      <c r="A38" s="47">
        <v>20</v>
      </c>
      <c r="B38" s="45" t="s">
        <v>72</v>
      </c>
      <c r="C38" s="45" t="s">
        <v>73</v>
      </c>
      <c r="D38" s="45" t="s">
        <v>66</v>
      </c>
    </row>
    <row r="40" spans="1:4" ht="12.75">
      <c r="A40" s="48">
        <v>38</v>
      </c>
      <c r="B40" s="45" t="s">
        <v>74</v>
      </c>
      <c r="C40" s="45" t="s">
        <v>75</v>
      </c>
      <c r="D40" s="45" t="s">
        <v>76</v>
      </c>
    </row>
    <row r="42" spans="1:4" ht="12.75">
      <c r="A42" s="48">
        <v>41</v>
      </c>
      <c r="B42" s="45" t="s">
        <v>77</v>
      </c>
      <c r="C42" s="45" t="s">
        <v>78</v>
      </c>
      <c r="D42" s="45" t="s">
        <v>79</v>
      </c>
    </row>
    <row r="44" spans="1:4" ht="12.75">
      <c r="A44" s="46">
        <v>46</v>
      </c>
      <c r="B44" s="45" t="s">
        <v>80</v>
      </c>
      <c r="C44" s="45" t="s">
        <v>81</v>
      </c>
      <c r="D44" s="45" t="s">
        <v>66</v>
      </c>
    </row>
    <row r="46" spans="1:4" ht="12.75">
      <c r="A46" s="46">
        <v>49</v>
      </c>
      <c r="B46" s="45" t="s">
        <v>32</v>
      </c>
      <c r="C46" s="45" t="s">
        <v>82</v>
      </c>
      <c r="D46" s="45" t="s">
        <v>83</v>
      </c>
    </row>
    <row r="48" spans="1:4" ht="12.75">
      <c r="A48" s="45">
        <v>83</v>
      </c>
      <c r="B48" s="45" t="s">
        <v>84</v>
      </c>
      <c r="C48" s="45" t="s">
        <v>85</v>
      </c>
      <c r="D48" s="45" t="s">
        <v>66</v>
      </c>
    </row>
    <row r="50" spans="1:4" ht="12.75">
      <c r="A50" s="46">
        <v>88</v>
      </c>
      <c r="B50" s="45" t="s">
        <v>86</v>
      </c>
      <c r="C50" s="45" t="s">
        <v>87</v>
      </c>
      <c r="D50" s="45" t="s">
        <v>88</v>
      </c>
    </row>
    <row r="53" spans="1:12" ht="12.75">
      <c r="A53" s="43" t="s">
        <v>89</v>
      </c>
      <c r="E53" s="38" t="s">
        <v>103</v>
      </c>
      <c r="F53" s="37" t="s">
        <v>104</v>
      </c>
      <c r="G53" s="38" t="s">
        <v>105</v>
      </c>
      <c r="H53" s="37" t="s">
        <v>106</v>
      </c>
      <c r="I53" s="38" t="s">
        <v>107</v>
      </c>
      <c r="J53" s="37" t="s">
        <v>108</v>
      </c>
      <c r="K53" s="38" t="s">
        <v>109</v>
      </c>
      <c r="L53" s="37" t="s">
        <v>110</v>
      </c>
    </row>
    <row r="54" spans="1:4" ht="12.75">
      <c r="A54" s="44"/>
      <c r="B54" s="45"/>
      <c r="C54" s="45"/>
      <c r="D54" s="45"/>
    </row>
    <row r="55" spans="1:4" ht="12.75">
      <c r="A55" s="40"/>
      <c r="B55" s="45"/>
      <c r="C55" s="45"/>
      <c r="D55" s="45"/>
    </row>
    <row r="56" spans="1:4" ht="12.75">
      <c r="A56" s="44"/>
      <c r="B56" s="45"/>
      <c r="C56" s="45"/>
      <c r="D56" s="45"/>
    </row>
    <row r="57" spans="1:4" ht="12.75">
      <c r="A57" s="40"/>
      <c r="B57" s="45"/>
      <c r="C57" s="45"/>
      <c r="D57" s="45"/>
    </row>
    <row r="58" ht="12.75">
      <c r="A58" s="40"/>
    </row>
    <row r="59" ht="12.75">
      <c r="A59" s="43" t="s">
        <v>92</v>
      </c>
    </row>
    <row r="60" spans="1:4" ht="12.75">
      <c r="A60" s="40">
        <v>34</v>
      </c>
      <c r="B60" s="45" t="s">
        <v>93</v>
      </c>
      <c r="C60" s="45" t="s">
        <v>94</v>
      </c>
      <c r="D60" s="45" t="s">
        <v>95</v>
      </c>
    </row>
    <row r="62" spans="1:4" ht="12.75">
      <c r="A62" s="45">
        <v>96</v>
      </c>
      <c r="B62" s="45" t="s">
        <v>74</v>
      </c>
      <c r="C62" s="45" t="s">
        <v>96</v>
      </c>
      <c r="D62" s="45" t="s">
        <v>97</v>
      </c>
    </row>
    <row r="64" spans="1:4" ht="12.75">
      <c r="A64" s="40">
        <v>260</v>
      </c>
      <c r="B64" s="45" t="s">
        <v>80</v>
      </c>
      <c r="C64" s="45" t="s">
        <v>98</v>
      </c>
      <c r="D64" s="45" t="s">
        <v>99</v>
      </c>
    </row>
    <row r="65" spans="1:4" ht="12.75">
      <c r="A65" s="40"/>
      <c r="B65" s="45"/>
      <c r="C65" s="45"/>
      <c r="D65" s="45"/>
    </row>
    <row r="66" ht="12.75">
      <c r="A66" s="40"/>
    </row>
    <row r="67" ht="12.75">
      <c r="A67" s="43" t="s">
        <v>100</v>
      </c>
    </row>
    <row r="68" spans="1:4" ht="12.75">
      <c r="A68" s="40">
        <v>29</v>
      </c>
      <c r="B68" s="45" t="s">
        <v>55</v>
      </c>
      <c r="C68" s="45" t="s">
        <v>101</v>
      </c>
      <c r="D68" s="45" t="s">
        <v>102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55">
      <selection activeCell="K66" sqref="K66"/>
    </sheetView>
  </sheetViews>
  <sheetFormatPr defaultColWidth="11.57421875" defaultRowHeight="12.75"/>
  <cols>
    <col min="1" max="1" width="12.421875" style="37" customWidth="1"/>
    <col min="2" max="2" width="11.57421875" style="37" customWidth="1"/>
    <col min="3" max="3" width="12.421875" style="37" customWidth="1"/>
    <col min="4" max="4" width="19.421875" style="37" customWidth="1"/>
    <col min="5" max="5" width="15.57421875" style="38" customWidth="1"/>
    <col min="6" max="6" width="15.57421875" style="37" customWidth="1"/>
    <col min="7" max="7" width="15.57421875" style="38" customWidth="1"/>
    <col min="8" max="8" width="15.57421875" style="37" customWidth="1"/>
    <col min="9" max="12" width="15.57421875" style="0" customWidth="1"/>
    <col min="13" max="16384" width="11.57421875" style="37" customWidth="1"/>
  </cols>
  <sheetData>
    <row r="1" spans="1:3" ht="15.75">
      <c r="A1" s="39" t="s">
        <v>0</v>
      </c>
      <c r="C1" s="39"/>
    </row>
    <row r="2" ht="12.75">
      <c r="A2" s="40"/>
    </row>
    <row r="3" spans="1:4" ht="12.75">
      <c r="A3" s="41" t="s">
        <v>1</v>
      </c>
      <c r="B3" s="42" t="s">
        <v>2</v>
      </c>
      <c r="C3" s="42" t="s">
        <v>3</v>
      </c>
      <c r="D3" s="42" t="s">
        <v>4</v>
      </c>
    </row>
    <row r="4" ht="12.75">
      <c r="A4" s="40"/>
    </row>
    <row r="5" spans="1:8" ht="12.75">
      <c r="A5" s="43" t="s">
        <v>31</v>
      </c>
      <c r="E5" s="38" t="s">
        <v>107</v>
      </c>
      <c r="F5" s="37" t="s">
        <v>108</v>
      </c>
      <c r="G5" s="38" t="s">
        <v>109</v>
      </c>
      <c r="H5" s="37" t="s">
        <v>110</v>
      </c>
    </row>
    <row r="6" spans="1:4" ht="12.75">
      <c r="A6" s="44">
        <v>4</v>
      </c>
      <c r="B6" s="45" t="s">
        <v>32</v>
      </c>
      <c r="C6" s="45" t="s">
        <v>33</v>
      </c>
      <c r="D6" s="45" t="s">
        <v>34</v>
      </c>
    </row>
    <row r="8" spans="1:4" ht="12.75">
      <c r="A8" s="40">
        <v>10</v>
      </c>
      <c r="B8" s="45" t="s">
        <v>35</v>
      </c>
      <c r="C8" s="45" t="s">
        <v>36</v>
      </c>
      <c r="D8" s="45" t="s">
        <v>37</v>
      </c>
    </row>
    <row r="10" spans="1:4" ht="12.75">
      <c r="A10" s="40">
        <v>15</v>
      </c>
      <c r="B10" s="45" t="s">
        <v>38</v>
      </c>
      <c r="C10" s="45" t="s">
        <v>39</v>
      </c>
      <c r="D10" s="45" t="s">
        <v>40</v>
      </c>
    </row>
    <row r="12" spans="1:4" ht="12.75">
      <c r="A12" s="44">
        <v>25</v>
      </c>
      <c r="B12" s="45" t="s">
        <v>41</v>
      </c>
      <c r="C12" s="45" t="s">
        <v>42</v>
      </c>
      <c r="D12" s="45" t="s">
        <v>43</v>
      </c>
    </row>
    <row r="14" spans="1:4" ht="12.75">
      <c r="A14" s="40">
        <v>29</v>
      </c>
      <c r="B14" s="45" t="s">
        <v>44</v>
      </c>
      <c r="C14" s="45" t="s">
        <v>45</v>
      </c>
      <c r="D14" s="45" t="s">
        <v>46</v>
      </c>
    </row>
    <row r="16" spans="1:4" ht="12.75">
      <c r="A16" s="44">
        <v>37</v>
      </c>
      <c r="B16" s="45" t="s">
        <v>47</v>
      </c>
      <c r="C16" s="45" t="s">
        <v>48</v>
      </c>
      <c r="D16" s="45" t="s">
        <v>49</v>
      </c>
    </row>
    <row r="18" spans="1:4" ht="12.75">
      <c r="A18" s="40">
        <v>43</v>
      </c>
      <c r="B18" s="45" t="s">
        <v>50</v>
      </c>
      <c r="C18" s="45" t="s">
        <v>51</v>
      </c>
      <c r="D18" s="45" t="s">
        <v>52</v>
      </c>
    </row>
    <row r="20" ht="12.75">
      <c r="A20" s="44" t="s">
        <v>53</v>
      </c>
    </row>
    <row r="21" spans="1:4" ht="12.75">
      <c r="A21" s="40"/>
      <c r="B21" s="45"/>
      <c r="C21" s="45"/>
      <c r="D21" s="45"/>
    </row>
    <row r="22" ht="12.75">
      <c r="A22" s="40"/>
    </row>
    <row r="23" spans="1:8" ht="12.75">
      <c r="A23" s="43" t="s">
        <v>54</v>
      </c>
      <c r="E23" s="38" t="s">
        <v>107</v>
      </c>
      <c r="F23" s="37" t="s">
        <v>108</v>
      </c>
      <c r="G23" s="38" t="s">
        <v>109</v>
      </c>
      <c r="H23" s="37" t="s">
        <v>110</v>
      </c>
    </row>
    <row r="24" spans="1:4" ht="12.75">
      <c r="A24" s="45">
        <v>7</v>
      </c>
      <c r="B24" s="45" t="s">
        <v>55</v>
      </c>
      <c r="C24" s="45" t="s">
        <v>56</v>
      </c>
      <c r="D24" s="45" t="s">
        <v>57</v>
      </c>
    </row>
    <row r="26" spans="1:4" ht="12.75">
      <c r="A26" s="40">
        <v>21</v>
      </c>
      <c r="B26" s="45" t="s">
        <v>58</v>
      </c>
      <c r="C26" s="45" t="s">
        <v>59</v>
      </c>
      <c r="D26" s="45" t="s">
        <v>60</v>
      </c>
    </row>
    <row r="28" spans="1:4" ht="12.75">
      <c r="A28" s="45">
        <v>6</v>
      </c>
      <c r="B28" s="45" t="s">
        <v>61</v>
      </c>
      <c r="C28" s="45" t="s">
        <v>62</v>
      </c>
      <c r="D28" s="45" t="s">
        <v>63</v>
      </c>
    </row>
    <row r="29" spans="1:4" ht="12.75">
      <c r="A29" s="45"/>
      <c r="B29" s="45"/>
      <c r="C29" s="45"/>
      <c r="D29" s="45"/>
    </row>
    <row r="30" spans="1:4" ht="12.75">
      <c r="A30" s="40"/>
      <c r="B30" s="45"/>
      <c r="C30" s="45"/>
      <c r="D30" s="45"/>
    </row>
    <row r="31" spans="1:8" ht="12.75">
      <c r="A31" s="43" t="s">
        <v>64</v>
      </c>
      <c r="E31" s="38" t="s">
        <v>107</v>
      </c>
      <c r="F31" s="37" t="s">
        <v>108</v>
      </c>
      <c r="G31" s="38" t="s">
        <v>109</v>
      </c>
      <c r="H31" s="37" t="s">
        <v>110</v>
      </c>
    </row>
    <row r="32" spans="1:4" ht="12.75">
      <c r="A32" s="44">
        <v>5</v>
      </c>
      <c r="B32" s="45" t="s">
        <v>32</v>
      </c>
      <c r="C32" s="45" t="s">
        <v>65</v>
      </c>
      <c r="D32" s="45" t="s">
        <v>66</v>
      </c>
    </row>
    <row r="34" spans="1:4" ht="12.75">
      <c r="A34" s="46">
        <v>8</v>
      </c>
      <c r="B34" s="45" t="s">
        <v>67</v>
      </c>
      <c r="C34" s="45" t="s">
        <v>68</v>
      </c>
      <c r="D34" s="45" t="s">
        <v>69</v>
      </c>
    </row>
    <row r="36" spans="1:4" ht="12.75">
      <c r="A36" s="46">
        <v>16</v>
      </c>
      <c r="B36" s="45" t="s">
        <v>70</v>
      </c>
      <c r="C36" s="45" t="s">
        <v>71</v>
      </c>
      <c r="D36" s="45" t="s">
        <v>60</v>
      </c>
    </row>
    <row r="38" spans="1:4" ht="12.75">
      <c r="A38" s="47">
        <v>20</v>
      </c>
      <c r="B38" s="45" t="s">
        <v>72</v>
      </c>
      <c r="C38" s="45" t="s">
        <v>73</v>
      </c>
      <c r="D38" s="45" t="s">
        <v>66</v>
      </c>
    </row>
    <row r="40" spans="1:4" ht="12.75">
      <c r="A40" s="48">
        <v>38</v>
      </c>
      <c r="B40" s="45" t="s">
        <v>74</v>
      </c>
      <c r="C40" s="45" t="s">
        <v>75</v>
      </c>
      <c r="D40" s="45" t="s">
        <v>76</v>
      </c>
    </row>
    <row r="42" spans="1:4" ht="12.75">
      <c r="A42" s="48">
        <v>41</v>
      </c>
      <c r="B42" s="45" t="s">
        <v>77</v>
      </c>
      <c r="C42" s="45" t="s">
        <v>78</v>
      </c>
      <c r="D42" s="45" t="s">
        <v>79</v>
      </c>
    </row>
    <row r="44" spans="1:4" ht="12.75">
      <c r="A44" s="46">
        <v>46</v>
      </c>
      <c r="B44" s="45" t="s">
        <v>80</v>
      </c>
      <c r="C44" s="45" t="s">
        <v>81</v>
      </c>
      <c r="D44" s="45" t="s">
        <v>66</v>
      </c>
    </row>
    <row r="46" spans="1:4" ht="12.75">
      <c r="A46" s="46">
        <v>49</v>
      </c>
      <c r="B46" s="45" t="s">
        <v>32</v>
      </c>
      <c r="C46" s="45" t="s">
        <v>82</v>
      </c>
      <c r="D46" s="45" t="s">
        <v>83</v>
      </c>
    </row>
    <row r="48" spans="1:4" ht="12.75">
      <c r="A48" s="45">
        <v>83</v>
      </c>
      <c r="B48" s="45" t="s">
        <v>84</v>
      </c>
      <c r="C48" s="45" t="s">
        <v>85</v>
      </c>
      <c r="D48" s="45" t="s">
        <v>66</v>
      </c>
    </row>
    <row r="50" spans="1:4" ht="12.75">
      <c r="A50" s="46">
        <v>88</v>
      </c>
      <c r="B50" s="45" t="s">
        <v>86</v>
      </c>
      <c r="C50" s="45" t="s">
        <v>87</v>
      </c>
      <c r="D50" s="45" t="s">
        <v>88</v>
      </c>
    </row>
    <row r="53" spans="1:8" ht="12.75">
      <c r="A53" s="43" t="s">
        <v>89</v>
      </c>
      <c r="E53" s="38" t="s">
        <v>107</v>
      </c>
      <c r="F53" s="37" t="s">
        <v>108</v>
      </c>
      <c r="G53" s="38" t="s">
        <v>109</v>
      </c>
      <c r="H53" s="37" t="s">
        <v>110</v>
      </c>
    </row>
    <row r="54" spans="1:4" ht="12.75">
      <c r="A54" s="44"/>
      <c r="B54" s="45"/>
      <c r="C54" s="45"/>
      <c r="D54" s="45"/>
    </row>
    <row r="55" spans="1:4" ht="12.75">
      <c r="A55" s="40"/>
      <c r="B55" s="45"/>
      <c r="C55" s="45"/>
      <c r="D55" s="45"/>
    </row>
    <row r="56" spans="1:4" ht="12.75">
      <c r="A56" s="44"/>
      <c r="B56" s="45"/>
      <c r="C56" s="45"/>
      <c r="D56" s="45"/>
    </row>
    <row r="57" spans="1:4" ht="12.75">
      <c r="A57" s="40"/>
      <c r="B57" s="45"/>
      <c r="C57" s="45"/>
      <c r="D57" s="45"/>
    </row>
    <row r="58" ht="12.75">
      <c r="A58" s="40"/>
    </row>
    <row r="59" ht="12.75">
      <c r="A59" s="43" t="s">
        <v>92</v>
      </c>
    </row>
    <row r="60" spans="1:4" ht="12.75">
      <c r="A60" s="40">
        <v>34</v>
      </c>
      <c r="B60" s="45" t="s">
        <v>93</v>
      </c>
      <c r="C60" s="45" t="s">
        <v>94</v>
      </c>
      <c r="D60" s="45" t="s">
        <v>95</v>
      </c>
    </row>
    <row r="62" spans="1:4" ht="12.75">
      <c r="A62" s="45">
        <v>96</v>
      </c>
      <c r="B62" s="45" t="s">
        <v>74</v>
      </c>
      <c r="C62" s="45" t="s">
        <v>96</v>
      </c>
      <c r="D62" s="45" t="s">
        <v>97</v>
      </c>
    </row>
    <row r="64" spans="1:4" ht="12.75">
      <c r="A64" s="40">
        <v>260</v>
      </c>
      <c r="B64" s="45" t="s">
        <v>80</v>
      </c>
      <c r="C64" s="45" t="s">
        <v>98</v>
      </c>
      <c r="D64" s="45" t="s">
        <v>99</v>
      </c>
    </row>
    <row r="65" spans="1:4" ht="12.75">
      <c r="A65" s="40"/>
      <c r="B65" s="45"/>
      <c r="C65" s="45"/>
      <c r="D65" s="45"/>
    </row>
    <row r="66" ht="12.75">
      <c r="A66" s="40"/>
    </row>
    <row r="67" ht="12.75">
      <c r="A67" s="43" t="s">
        <v>100</v>
      </c>
    </row>
    <row r="68" spans="1:4" ht="12.75">
      <c r="A68" s="40">
        <v>29</v>
      </c>
      <c r="B68" s="45" t="s">
        <v>55</v>
      </c>
      <c r="C68" s="45" t="s">
        <v>101</v>
      </c>
      <c r="D68" s="45" t="s">
        <v>102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Persson, Edvin</dc:creator>
  <cp:keywords/>
  <dc:description/>
  <cp:lastModifiedBy>Edvin Persson</cp:lastModifiedBy>
  <dcterms:created xsi:type="dcterms:W3CDTF">2013-08-05T08:59:33Z</dcterms:created>
  <dcterms:modified xsi:type="dcterms:W3CDTF">2013-08-05T09:04:03Z</dcterms:modified>
  <cp:category/>
  <cp:version/>
  <cp:contentType/>
  <cp:contentStatus/>
</cp:coreProperties>
</file>